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PC_SEL\SEL\DOC_AZIENDALE\QUADRO\CENTRALE_COMMITTENZA\2026_GAS_11\07_SITOWEB\"/>
    </mc:Choice>
  </mc:AlternateContent>
  <xr:revisionPtr revIDLastSave="0" documentId="13_ncr:1_{C5719F01-7999-4356-B92A-3543F58D91A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RIMA PAGINA" sheetId="5" r:id="rId1"/>
    <sheet name="Calcolo importi" sheetId="30" r:id="rId2"/>
    <sheet name="Consumi Convenzione" sheetId="33" r:id="rId3"/>
    <sheet name="Consumi non in Convenzioni" sheetId="32" r:id="rId4"/>
    <sheet name="Consumi Convenzione dettaglio" sheetId="31" r:id="rId5"/>
    <sheet name="Tabelle Disciplinare " sheetId="26" state="hidden" r:id="rId6"/>
  </sheets>
  <definedNames>
    <definedName name="_xlnm._FilterDatabase" localSheetId="3" hidden="1">'Consumi non in Convenzioni'!$A$1:$J$86</definedName>
    <definedName name="_xlnm.Print_Area" localSheetId="3">'Consumi non in Convenzioni'!$A$1:$J$95</definedName>
    <definedName name="INTER" localSheetId="4">#REF!</definedName>
    <definedName name="INTER" localSheetId="3">#REF!</definedName>
    <definedName name="INTER" localSheetId="5">#REF!</definedName>
    <definedName name="INTER">#REF!</definedName>
    <definedName name="new" localSheetId="4">#REF!</definedName>
    <definedName name="new" localSheetId="3">#REF!</definedName>
    <definedName name="new" localSheetId="5">#REF!</definedName>
    <definedName name="new">#REF!</definedName>
    <definedName name="notam" localSheetId="4">#REF!</definedName>
    <definedName name="notam" localSheetId="3">#REF!</definedName>
    <definedName name="notam" localSheetId="5">#REF!</definedName>
    <definedName name="notam">#REF!</definedName>
    <definedName name="pool" localSheetId="4">#REF!</definedName>
    <definedName name="pool" localSheetId="3">#REF!</definedName>
    <definedName name="pool" localSheetId="5">#REF!</definedName>
    <definedName name="pool">#REF!</definedName>
    <definedName name="SAPBEXhrIndnt" hidden="1">"Wide"</definedName>
    <definedName name="SAPBEXrevision" hidden="1">3</definedName>
    <definedName name="SAPBEXsysID" hidden="1">"LP2"</definedName>
    <definedName name="SAPBEXwbID" hidden="1">"41ACXKGUJRTID71Q14SFTGB9U"</definedName>
    <definedName name="SAPsysID" hidden="1">"708C5W7SBKP804JT78WJ0JNKI"</definedName>
    <definedName name="SAPwbID" hidden="1">"ARS"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30" l="1"/>
  <c r="B7" i="30" s="1"/>
  <c r="B8" i="30" s="1"/>
  <c r="B14" i="30" s="1"/>
  <c r="L1" i="30"/>
  <c r="G88" i="32"/>
  <c r="G89" i="32" s="1"/>
  <c r="G95" i="32" s="1"/>
  <c r="G704" i="31"/>
  <c r="H703" i="31"/>
  <c r="H702" i="31"/>
  <c r="H701" i="31"/>
  <c r="H700" i="31"/>
  <c r="H699" i="31"/>
  <c r="H698" i="31"/>
  <c r="H697" i="31"/>
  <c r="H696" i="31"/>
  <c r="H695" i="31"/>
  <c r="H694" i="31"/>
  <c r="H693" i="31"/>
  <c r="H692" i="31"/>
  <c r="H691" i="31"/>
  <c r="H690" i="31"/>
  <c r="H689" i="31"/>
  <c r="H688" i="31"/>
  <c r="H687" i="31"/>
  <c r="H686" i="31"/>
  <c r="H685" i="31"/>
  <c r="H684" i="31"/>
  <c r="H683" i="31"/>
  <c r="H682" i="31"/>
  <c r="H681" i="31"/>
  <c r="H680" i="31"/>
  <c r="H679" i="31"/>
  <c r="H678" i="31"/>
  <c r="H677" i="31"/>
  <c r="H676" i="31"/>
  <c r="H675" i="31"/>
  <c r="H674" i="31"/>
  <c r="H673" i="31"/>
  <c r="H672" i="31"/>
  <c r="H671" i="31"/>
  <c r="H670" i="31"/>
  <c r="H669" i="31"/>
  <c r="H668" i="31"/>
  <c r="H667" i="31"/>
  <c r="H666" i="31"/>
  <c r="H665" i="31"/>
  <c r="H664" i="31"/>
  <c r="H663" i="31"/>
  <c r="H662" i="31"/>
  <c r="H661" i="31"/>
  <c r="H660" i="31"/>
  <c r="H659" i="31"/>
  <c r="H658" i="31"/>
  <c r="H657" i="31"/>
  <c r="H656" i="31"/>
  <c r="H655" i="31"/>
  <c r="H654" i="31"/>
  <c r="H653" i="31"/>
  <c r="H652" i="31"/>
  <c r="H651" i="31"/>
  <c r="H650" i="31"/>
  <c r="H649" i="31"/>
  <c r="H648" i="31"/>
  <c r="H647" i="31"/>
  <c r="H646" i="31"/>
  <c r="H645" i="31"/>
  <c r="H644" i="31"/>
  <c r="H643" i="31"/>
  <c r="H642" i="31"/>
  <c r="H641" i="31"/>
  <c r="H640" i="31"/>
  <c r="H639" i="31"/>
  <c r="H638" i="31"/>
  <c r="H637" i="31"/>
  <c r="H636" i="31"/>
  <c r="H635" i="31"/>
  <c r="H634" i="31"/>
  <c r="H633" i="31"/>
  <c r="H632" i="31"/>
  <c r="H631" i="31"/>
  <c r="H630" i="31"/>
  <c r="H629" i="31"/>
  <c r="H628" i="31"/>
  <c r="H627" i="31"/>
  <c r="H626" i="31"/>
  <c r="H625" i="31"/>
  <c r="H624" i="31"/>
  <c r="H623" i="31"/>
  <c r="H622" i="31"/>
  <c r="H621" i="31"/>
  <c r="H620" i="31"/>
  <c r="H619" i="31"/>
  <c r="H618" i="31"/>
  <c r="H617" i="31"/>
  <c r="H616" i="31"/>
  <c r="H615" i="31"/>
  <c r="H614" i="31"/>
  <c r="H613" i="31"/>
  <c r="H612" i="31"/>
  <c r="H611" i="31"/>
  <c r="H610" i="31"/>
  <c r="H609" i="31"/>
  <c r="H608" i="31"/>
  <c r="H607" i="31"/>
  <c r="H606" i="31"/>
  <c r="H605" i="31"/>
  <c r="H604" i="31"/>
  <c r="H603" i="31"/>
  <c r="H602" i="31"/>
  <c r="H601" i="31"/>
  <c r="H600" i="31"/>
  <c r="H599" i="31"/>
  <c r="H598" i="31"/>
  <c r="H597" i="31"/>
  <c r="H596" i="31"/>
  <c r="H595" i="31"/>
  <c r="H594" i="31"/>
  <c r="H593" i="31"/>
  <c r="H592" i="31"/>
  <c r="H591" i="31"/>
  <c r="H590" i="31"/>
  <c r="H589" i="31"/>
  <c r="H588" i="31"/>
  <c r="H587" i="31"/>
  <c r="H586" i="31"/>
  <c r="H585" i="31"/>
  <c r="H584" i="31"/>
  <c r="H583" i="31"/>
  <c r="H582" i="31"/>
  <c r="H581" i="31"/>
  <c r="H580" i="31"/>
  <c r="H579" i="31"/>
  <c r="H578" i="31"/>
  <c r="H577" i="31"/>
  <c r="H576" i="31"/>
  <c r="H575" i="31"/>
  <c r="H574" i="31"/>
  <c r="H573" i="31"/>
  <c r="H572" i="31"/>
  <c r="H571" i="31"/>
  <c r="H570" i="31"/>
  <c r="H569" i="31"/>
  <c r="H568" i="31"/>
  <c r="H567" i="31"/>
  <c r="H566" i="31"/>
  <c r="H565" i="31"/>
  <c r="H564" i="31"/>
  <c r="H563" i="31"/>
  <c r="H562" i="31"/>
  <c r="H561" i="31"/>
  <c r="H560" i="31"/>
  <c r="H559" i="31"/>
  <c r="H558" i="31"/>
  <c r="H557" i="31"/>
  <c r="H556" i="31"/>
  <c r="H555" i="31"/>
  <c r="H554" i="31"/>
  <c r="H553" i="31"/>
  <c r="H552" i="31"/>
  <c r="H551" i="31"/>
  <c r="H550" i="31"/>
  <c r="H549" i="31"/>
  <c r="H548" i="31"/>
  <c r="H547" i="31"/>
  <c r="H546" i="31"/>
  <c r="H545" i="31"/>
  <c r="H544" i="31"/>
  <c r="H543" i="31"/>
  <c r="H542" i="31"/>
  <c r="H541" i="31"/>
  <c r="H540" i="31"/>
  <c r="H539" i="31"/>
  <c r="H538" i="31"/>
  <c r="H537" i="31"/>
  <c r="H536" i="31"/>
  <c r="H535" i="31"/>
  <c r="H534" i="31"/>
  <c r="H533" i="31"/>
  <c r="H532" i="31"/>
  <c r="H531" i="31"/>
  <c r="H530" i="31"/>
  <c r="H529" i="31"/>
  <c r="H528" i="31"/>
  <c r="H527" i="31"/>
  <c r="H526" i="31"/>
  <c r="H525" i="31"/>
  <c r="H524" i="31"/>
  <c r="H523" i="31"/>
  <c r="H522" i="31"/>
  <c r="H521" i="31"/>
  <c r="H520" i="31"/>
  <c r="H519" i="31"/>
  <c r="H518" i="31"/>
  <c r="H517" i="31"/>
  <c r="H516" i="31"/>
  <c r="H515" i="31"/>
  <c r="H514" i="31"/>
  <c r="H513" i="31"/>
  <c r="H512" i="31"/>
  <c r="H511" i="31"/>
  <c r="H510" i="31"/>
  <c r="H509" i="31"/>
  <c r="H508" i="31"/>
  <c r="H507" i="31"/>
  <c r="H506" i="31"/>
  <c r="H505" i="31"/>
  <c r="H504" i="31"/>
  <c r="H503" i="31"/>
  <c r="H502" i="31"/>
  <c r="H501" i="31"/>
  <c r="H500" i="31"/>
  <c r="H499" i="31"/>
  <c r="H498" i="31"/>
  <c r="H497" i="31"/>
  <c r="H496" i="31"/>
  <c r="H495" i="31"/>
  <c r="H494" i="31"/>
  <c r="H493" i="31"/>
  <c r="H492" i="31"/>
  <c r="H491" i="31"/>
  <c r="H490" i="31"/>
  <c r="H489" i="31"/>
  <c r="H488" i="31"/>
  <c r="H487" i="31"/>
  <c r="H486" i="31"/>
  <c r="H485" i="31"/>
  <c r="H484" i="31"/>
  <c r="H483" i="31"/>
  <c r="H482" i="31"/>
  <c r="H481" i="31"/>
  <c r="H480" i="31"/>
  <c r="H479" i="31"/>
  <c r="H478" i="31"/>
  <c r="H477" i="31"/>
  <c r="H476" i="31"/>
  <c r="H475" i="31"/>
  <c r="H474" i="31"/>
  <c r="H473" i="31"/>
  <c r="H472" i="31"/>
  <c r="H471" i="31"/>
  <c r="H470" i="31"/>
  <c r="H469" i="31"/>
  <c r="H468" i="31"/>
  <c r="H467" i="31"/>
  <c r="H466" i="31"/>
  <c r="H465" i="31"/>
  <c r="H464" i="31"/>
  <c r="H463" i="31"/>
  <c r="H462" i="31"/>
  <c r="H461" i="31"/>
  <c r="H460" i="31"/>
  <c r="H459" i="31"/>
  <c r="H458" i="31"/>
  <c r="H457" i="31"/>
  <c r="H456" i="31"/>
  <c r="H455" i="31"/>
  <c r="H454" i="31"/>
  <c r="H453" i="31"/>
  <c r="H452" i="31"/>
  <c r="H451" i="31"/>
  <c r="H450" i="31"/>
  <c r="H449" i="31"/>
  <c r="H448" i="31"/>
  <c r="H447" i="31"/>
  <c r="H446" i="31"/>
  <c r="H445" i="31"/>
  <c r="H444" i="31"/>
  <c r="H443" i="31"/>
  <c r="H442" i="31"/>
  <c r="H441" i="31"/>
  <c r="H440" i="31"/>
  <c r="H439" i="31"/>
  <c r="H438" i="31"/>
  <c r="H437" i="31"/>
  <c r="H436" i="31"/>
  <c r="H435" i="31"/>
  <c r="H434" i="31"/>
  <c r="H433" i="31"/>
  <c r="H432" i="31"/>
  <c r="H431" i="31"/>
  <c r="H430" i="31"/>
  <c r="H429" i="31"/>
  <c r="H428" i="31"/>
  <c r="H427" i="31"/>
  <c r="H426" i="31"/>
  <c r="H425" i="31"/>
  <c r="H424" i="31"/>
  <c r="H423" i="31"/>
  <c r="H422" i="31"/>
  <c r="H421" i="31"/>
  <c r="H420" i="31"/>
  <c r="H419" i="31"/>
  <c r="H418" i="31"/>
  <c r="H417" i="31"/>
  <c r="H416" i="31"/>
  <c r="H415" i="31"/>
  <c r="H414" i="31"/>
  <c r="H413" i="31"/>
  <c r="H412" i="31"/>
  <c r="H411" i="31"/>
  <c r="H410" i="31"/>
  <c r="H409" i="31"/>
  <c r="H408" i="31"/>
  <c r="H407" i="31"/>
  <c r="H406" i="31"/>
  <c r="H405" i="31"/>
  <c r="H404" i="31"/>
  <c r="H403" i="31"/>
  <c r="H402" i="31"/>
  <c r="H401" i="31"/>
  <c r="H400" i="31"/>
  <c r="H399" i="31"/>
  <c r="H398" i="31"/>
  <c r="H397" i="31"/>
  <c r="H396" i="31"/>
  <c r="H395" i="31"/>
  <c r="H394" i="31"/>
  <c r="H393" i="31"/>
  <c r="H392" i="31"/>
  <c r="H391" i="31"/>
  <c r="H390" i="31"/>
  <c r="H389" i="31"/>
  <c r="H388" i="31"/>
  <c r="H387" i="31"/>
  <c r="H386" i="31"/>
  <c r="H385" i="31"/>
  <c r="H384" i="31"/>
  <c r="H383" i="31"/>
  <c r="H382" i="31"/>
  <c r="H381" i="31"/>
  <c r="H380" i="31"/>
  <c r="H379" i="31"/>
  <c r="H378" i="31"/>
  <c r="H377" i="31"/>
  <c r="H376" i="31"/>
  <c r="H375" i="31"/>
  <c r="H374" i="31"/>
  <c r="H373" i="31"/>
  <c r="H372" i="31"/>
  <c r="H371" i="31"/>
  <c r="H370" i="31"/>
  <c r="H369" i="31"/>
  <c r="H368" i="31"/>
  <c r="H367" i="31"/>
  <c r="H366" i="31"/>
  <c r="H365" i="31"/>
  <c r="H364" i="31"/>
  <c r="H363" i="31"/>
  <c r="H362" i="31"/>
  <c r="H361" i="31"/>
  <c r="H360" i="31"/>
  <c r="H359" i="31"/>
  <c r="H358" i="31"/>
  <c r="H357" i="31"/>
  <c r="H356" i="31"/>
  <c r="H355" i="31"/>
  <c r="H354" i="31"/>
  <c r="H353" i="31"/>
  <c r="H352" i="31"/>
  <c r="H351" i="31"/>
  <c r="H350" i="31"/>
  <c r="H349" i="31"/>
  <c r="H348" i="31"/>
  <c r="H347" i="31"/>
  <c r="H346" i="31"/>
  <c r="H345" i="31"/>
  <c r="H344" i="31"/>
  <c r="H343" i="31"/>
  <c r="H342" i="31"/>
  <c r="H341" i="31"/>
  <c r="H340" i="31"/>
  <c r="H339" i="31"/>
  <c r="H338" i="31"/>
  <c r="H337" i="31"/>
  <c r="H336" i="31"/>
  <c r="H335" i="31"/>
  <c r="H334" i="31"/>
  <c r="H333" i="31"/>
  <c r="H332" i="31"/>
  <c r="H331" i="31"/>
  <c r="H330" i="31"/>
  <c r="H329" i="31"/>
  <c r="H328" i="31"/>
  <c r="H327" i="31"/>
  <c r="H326" i="31"/>
  <c r="H325" i="31"/>
  <c r="H324" i="31"/>
  <c r="H323" i="31"/>
  <c r="H322" i="31"/>
  <c r="H321" i="31"/>
  <c r="H320" i="31"/>
  <c r="H319" i="31"/>
  <c r="H318" i="31"/>
  <c r="H317" i="31"/>
  <c r="H316" i="31"/>
  <c r="H315" i="31"/>
  <c r="H314" i="31"/>
  <c r="H313" i="31"/>
  <c r="H312" i="31"/>
  <c r="H311" i="31"/>
  <c r="H310" i="31"/>
  <c r="H309" i="31"/>
  <c r="H308" i="31"/>
  <c r="H307" i="31"/>
  <c r="H306" i="31"/>
  <c r="H305" i="31"/>
  <c r="H304" i="31"/>
  <c r="H303" i="31"/>
  <c r="H302" i="31"/>
  <c r="H301" i="31"/>
  <c r="H300" i="31"/>
  <c r="H299" i="31"/>
  <c r="H298" i="31"/>
  <c r="H297" i="31"/>
  <c r="H296" i="31"/>
  <c r="H295" i="31"/>
  <c r="H294" i="31"/>
  <c r="H293" i="31"/>
  <c r="H292" i="31"/>
  <c r="H291" i="31"/>
  <c r="H290" i="31"/>
  <c r="H289" i="31"/>
  <c r="H288" i="31"/>
  <c r="H287" i="31"/>
  <c r="H286" i="31"/>
  <c r="H285" i="31"/>
  <c r="H284" i="31"/>
  <c r="H283" i="31"/>
  <c r="H282" i="31"/>
  <c r="H281" i="31"/>
  <c r="H280" i="31"/>
  <c r="H279" i="31"/>
  <c r="H278" i="31"/>
  <c r="H277" i="31"/>
  <c r="H276" i="31"/>
  <c r="H275" i="31"/>
  <c r="H274" i="31"/>
  <c r="H273" i="31"/>
  <c r="H272" i="31"/>
  <c r="H271" i="31"/>
  <c r="H270" i="31"/>
  <c r="H269" i="31"/>
  <c r="H268" i="31"/>
  <c r="H267" i="31"/>
  <c r="H266" i="31"/>
  <c r="H265" i="31"/>
  <c r="H264" i="31"/>
  <c r="H263" i="31"/>
  <c r="H262" i="31"/>
  <c r="H261" i="31"/>
  <c r="H260" i="31"/>
  <c r="H259" i="31"/>
  <c r="H258" i="31"/>
  <c r="H257" i="31"/>
  <c r="H256" i="31"/>
  <c r="H255" i="31"/>
  <c r="H254" i="31"/>
  <c r="H253" i="31"/>
  <c r="H252" i="31"/>
  <c r="H251" i="31"/>
  <c r="H250" i="31"/>
  <c r="H249" i="31"/>
  <c r="H248" i="31"/>
  <c r="H247" i="31"/>
  <c r="H246" i="31"/>
  <c r="H245" i="31"/>
  <c r="H244" i="31"/>
  <c r="H243" i="31"/>
  <c r="H242" i="31"/>
  <c r="H241" i="31"/>
  <c r="H240" i="31"/>
  <c r="H239" i="31"/>
  <c r="H238" i="31"/>
  <c r="H237" i="31"/>
  <c r="H236" i="31"/>
  <c r="H235" i="31"/>
  <c r="H234" i="31"/>
  <c r="H233" i="31"/>
  <c r="H232" i="31"/>
  <c r="H231" i="31"/>
  <c r="H230" i="31"/>
  <c r="H229" i="31"/>
  <c r="H228" i="31"/>
  <c r="H227" i="31"/>
  <c r="H226" i="31"/>
  <c r="H225" i="31"/>
  <c r="H224" i="31"/>
  <c r="H223" i="31"/>
  <c r="H222" i="31"/>
  <c r="H221" i="31"/>
  <c r="H220" i="31"/>
  <c r="H219" i="31"/>
  <c r="H218" i="31"/>
  <c r="H217" i="31"/>
  <c r="H216" i="31"/>
  <c r="H215" i="31"/>
  <c r="H214" i="31"/>
  <c r="H213" i="31"/>
  <c r="H212" i="31"/>
  <c r="H211" i="31"/>
  <c r="H210" i="31"/>
  <c r="H209" i="31"/>
  <c r="H208" i="31"/>
  <c r="H207" i="31"/>
  <c r="H206" i="31"/>
  <c r="H205" i="31"/>
  <c r="H203" i="31"/>
  <c r="H202" i="31"/>
  <c r="H201" i="31"/>
  <c r="H200" i="31"/>
  <c r="H199" i="31"/>
  <c r="H198" i="31"/>
  <c r="H197" i="31"/>
  <c r="H196" i="31"/>
  <c r="H195" i="31"/>
  <c r="H194" i="31"/>
  <c r="H193" i="31"/>
  <c r="H192" i="31"/>
  <c r="H191" i="31"/>
  <c r="H190" i="31"/>
  <c r="H189" i="31"/>
  <c r="H188" i="31"/>
  <c r="H187" i="31"/>
  <c r="H185" i="31"/>
  <c r="H184" i="31"/>
  <c r="H183" i="31"/>
  <c r="H182" i="31"/>
  <c r="H181" i="31"/>
  <c r="H180" i="31"/>
  <c r="H179" i="31"/>
  <c r="H178" i="31"/>
  <c r="H177" i="31"/>
  <c r="H176" i="31"/>
  <c r="H175" i="31"/>
  <c r="H173" i="31"/>
  <c r="H172" i="31"/>
  <c r="H171" i="31"/>
  <c r="H170" i="31"/>
  <c r="H169" i="31"/>
  <c r="H168" i="31"/>
  <c r="H167" i="31"/>
  <c r="H166" i="31"/>
  <c r="H165" i="31"/>
  <c r="H164" i="31"/>
  <c r="H163" i="31"/>
  <c r="H162" i="31"/>
  <c r="H161" i="31"/>
  <c r="H160" i="31"/>
  <c r="H159" i="31"/>
  <c r="H158" i="31"/>
  <c r="H157" i="31"/>
  <c r="H156" i="31"/>
  <c r="H155" i="31"/>
  <c r="H154" i="31"/>
  <c r="H153" i="31"/>
  <c r="H152" i="31"/>
  <c r="H151" i="31"/>
  <c r="H150" i="31"/>
  <c r="H149" i="31"/>
  <c r="H148" i="31"/>
  <c r="H147" i="31"/>
  <c r="H146" i="31"/>
  <c r="H145" i="31"/>
  <c r="H144" i="31"/>
  <c r="H143" i="31"/>
  <c r="H142" i="31"/>
  <c r="H141" i="31"/>
  <c r="H140" i="31"/>
  <c r="H139" i="31"/>
  <c r="H138" i="31"/>
  <c r="H137" i="31"/>
  <c r="H136" i="31"/>
  <c r="H135" i="31"/>
  <c r="H134" i="31"/>
  <c r="H133" i="31"/>
  <c r="H132" i="31"/>
  <c r="H131" i="31"/>
  <c r="H130" i="31"/>
  <c r="H129" i="31"/>
  <c r="H128" i="31"/>
  <c r="H127" i="31"/>
  <c r="H126" i="31"/>
  <c r="H125" i="31"/>
  <c r="H124" i="31"/>
  <c r="H123" i="31"/>
  <c r="H122" i="31"/>
  <c r="H121" i="31"/>
  <c r="H120" i="31"/>
  <c r="H119" i="31"/>
  <c r="H118" i="31"/>
  <c r="H117" i="31"/>
  <c r="H116" i="31"/>
  <c r="H115" i="31"/>
  <c r="H114" i="31"/>
  <c r="H113" i="31"/>
  <c r="H112" i="31"/>
  <c r="H111" i="31"/>
  <c r="H110" i="31"/>
  <c r="H109" i="31"/>
  <c r="H108" i="31"/>
  <c r="H107" i="31"/>
  <c r="H106" i="31"/>
  <c r="H105" i="31"/>
  <c r="H104" i="31"/>
  <c r="H103" i="31"/>
  <c r="H102" i="31"/>
  <c r="H101" i="31"/>
  <c r="H100" i="31"/>
  <c r="H99" i="31"/>
  <c r="H98" i="31"/>
  <c r="H97" i="31"/>
  <c r="H96" i="31"/>
  <c r="H92" i="31"/>
  <c r="H89" i="31"/>
  <c r="H88" i="31"/>
  <c r="H87" i="31"/>
  <c r="H86" i="31"/>
  <c r="H85" i="31"/>
  <c r="H84" i="31"/>
  <c r="H83" i="31"/>
  <c r="H82" i="31"/>
  <c r="H81" i="31"/>
  <c r="H80" i="31"/>
  <c r="H79" i="31"/>
  <c r="H78" i="31"/>
  <c r="H77" i="31"/>
  <c r="H76" i="31"/>
  <c r="H75" i="31"/>
  <c r="H74" i="31"/>
  <c r="H73" i="31"/>
  <c r="H72" i="31"/>
  <c r="H71" i="31"/>
  <c r="H70" i="31"/>
  <c r="H69" i="31"/>
  <c r="H68" i="31"/>
  <c r="H67" i="31"/>
  <c r="H66" i="31"/>
  <c r="H65" i="31"/>
  <c r="H64" i="31"/>
  <c r="H63" i="31"/>
  <c r="H62" i="31"/>
  <c r="H61" i="31"/>
  <c r="H60" i="31"/>
  <c r="H59" i="31"/>
  <c r="H58" i="31"/>
  <c r="H57" i="31"/>
  <c r="H56" i="31"/>
  <c r="H55" i="31"/>
  <c r="H54" i="31"/>
  <c r="H53" i="31"/>
  <c r="H52" i="31"/>
  <c r="H51" i="31"/>
  <c r="H50" i="31"/>
  <c r="H49" i="31"/>
  <c r="H48" i="31"/>
  <c r="H47" i="31"/>
  <c r="H46" i="31"/>
  <c r="H45" i="31"/>
  <c r="H44" i="31"/>
  <c r="H43" i="31"/>
  <c r="H42" i="31"/>
  <c r="H40" i="31"/>
  <c r="H39" i="31"/>
  <c r="H38" i="31"/>
  <c r="H37" i="31"/>
  <c r="H36" i="31"/>
  <c r="H34" i="31"/>
  <c r="H33" i="31"/>
  <c r="H32" i="31"/>
  <c r="H31" i="31"/>
  <c r="H30" i="31"/>
  <c r="H29" i="31"/>
  <c r="H28" i="31"/>
  <c r="H26" i="31"/>
  <c r="H25" i="31"/>
  <c r="H24" i="31"/>
  <c r="H23" i="31"/>
  <c r="H22" i="31"/>
  <c r="H21" i="31"/>
  <c r="H20" i="31"/>
  <c r="H19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H4" i="31"/>
  <c r="H3" i="31"/>
  <c r="H2" i="31"/>
  <c r="E21" i="26"/>
  <c r="E20" i="26"/>
  <c r="E19" i="26"/>
  <c r="D23" i="26"/>
  <c r="E22" i="26"/>
  <c r="B13" i="30" l="1"/>
  <c r="C23" i="26"/>
  <c r="E23" i="26"/>
  <c r="D31" i="26" s="1"/>
  <c r="D32" i="26" s="1"/>
  <c r="D11" i="26"/>
  <c r="C11" i="26"/>
  <c r="B15" i="30" l="1"/>
  <c r="B16" i="30" s="1"/>
  <c r="E10" i="26"/>
  <c r="E9" i="26"/>
  <c r="E8" i="26"/>
  <c r="D28" i="26" s="1"/>
  <c r="B17" i="30" l="1"/>
  <c r="E11" i="26"/>
  <c r="D29" i="26" l="1"/>
  <c r="D30" i="26"/>
  <c r="D34" i="26" l="1"/>
  <c r="D33" i="26"/>
</calcChain>
</file>

<file path=xl/sharedStrings.xml><?xml version="1.0" encoding="utf-8"?>
<sst xmlns="http://schemas.openxmlformats.org/spreadsheetml/2006/main" count="4364" uniqueCount="1629">
  <si>
    <t>ALTRI ENTI</t>
  </si>
  <si>
    <t>AZ. SANIT.</t>
  </si>
  <si>
    <t>COMUNI</t>
  </si>
  <si>
    <t>REGIONE/PROV.</t>
  </si>
  <si>
    <t>Componente energia</t>
  </si>
  <si>
    <t>COSTO UNITARIO [€cent/smc]</t>
  </si>
  <si>
    <r>
      <t>Peso α</t>
    </r>
    <r>
      <rPr>
        <b/>
        <vertAlign val="subscript"/>
        <sz val="10"/>
        <color theme="1"/>
        <rFont val="Calibri"/>
        <family val="2"/>
        <scheme val="minor"/>
      </rPr>
      <t>i</t>
    </r>
  </si>
  <si>
    <t xml:space="preserve">Tabella 2. Composizione fornitura. </t>
  </si>
  <si>
    <t>Base d'asta</t>
  </si>
  <si>
    <t>Categoria di utenza</t>
  </si>
  <si>
    <t>[%]</t>
  </si>
  <si>
    <t>[€cent/smc]</t>
  </si>
  <si>
    <r>
      <t xml:space="preserve">PdR </t>
    </r>
    <r>
      <rPr>
        <i/>
        <u/>
        <sz val="10"/>
        <color rgb="FF000000"/>
        <rFont val="Calibri"/>
        <family val="2"/>
        <scheme val="minor"/>
      </rPr>
      <t>&lt;</t>
    </r>
    <r>
      <rPr>
        <i/>
        <sz val="10"/>
        <color rgb="FF000000"/>
        <rFont val="Calibri"/>
        <family val="2"/>
        <scheme val="minor"/>
      </rPr>
      <t xml:space="preserve"> 200.000 smc</t>
    </r>
  </si>
  <si>
    <t>Az. SANIT.</t>
  </si>
  <si>
    <t>Altri Enti</t>
  </si>
  <si>
    <t xml:space="preserve">Tabella 1. Stima del costo unitario (valori in €cent/smc) </t>
  </si>
  <si>
    <t>PdR &gt; 200.000 smc</t>
  </si>
  <si>
    <t>Valore Medio</t>
  </si>
  <si>
    <t>Componente energia [€cent/smc]</t>
  </si>
  <si>
    <t>Gia in convenzione 
[smc annuo]</t>
  </si>
  <si>
    <t>Totale 
[smc annuo]</t>
  </si>
  <si>
    <r>
      <t>α</t>
    </r>
    <r>
      <rPr>
        <vertAlign val="subscript"/>
        <sz val="10"/>
        <color theme="1"/>
        <rFont val="Calibri"/>
        <family val="2"/>
      </rPr>
      <t>1</t>
    </r>
    <r>
      <rPr>
        <sz val="10"/>
        <color theme="1"/>
        <rFont val="Calibri"/>
        <family val="2"/>
      </rPr>
      <t xml:space="preserve">: </t>
    </r>
  </si>
  <si>
    <r>
      <t>α</t>
    </r>
    <r>
      <rPr>
        <vertAlign val="subscript"/>
        <sz val="10"/>
        <color theme="1"/>
        <rFont val="Calibri"/>
        <family val="2"/>
      </rPr>
      <t>2</t>
    </r>
    <r>
      <rPr>
        <sz val="10"/>
        <color theme="1"/>
        <rFont val="Calibri"/>
        <family val="2"/>
      </rPr>
      <t xml:space="preserve">: </t>
    </r>
  </si>
  <si>
    <t>non in convenzione 
[smc annuo]</t>
  </si>
  <si>
    <t>Accise fiscali e altri oneri</t>
  </si>
  <si>
    <t>TABELLE DI SINTESI (presenti su disciplinare)</t>
  </si>
  <si>
    <t>Servizi di rete, trasporto e gestione contatorre</t>
  </si>
  <si>
    <t>Valore a base di gara [€]</t>
  </si>
  <si>
    <t>N.</t>
  </si>
  <si>
    <t>PDR</t>
  </si>
  <si>
    <t>RAGIONE SOCIALE</t>
  </si>
  <si>
    <t>TIPOLOGIA ENTI</t>
  </si>
  <si>
    <t>Via</t>
  </si>
  <si>
    <t>Comune</t>
  </si>
  <si>
    <t>Scaglione di consumo</t>
  </si>
  <si>
    <t>A.L.S.I.A</t>
  </si>
  <si>
    <t>BERNALDA</t>
  </si>
  <si>
    <t>inf. 200.000 smc</t>
  </si>
  <si>
    <t>00882608626734</t>
  </si>
  <si>
    <t>A.R.P.A.B.</t>
  </si>
  <si>
    <t>POTENZA</t>
  </si>
  <si>
    <t>00882608626743</t>
  </si>
  <si>
    <t>00882609900093</t>
  </si>
  <si>
    <t>00882611324795</t>
  </si>
  <si>
    <t>00880000239015</t>
  </si>
  <si>
    <t>AZIENDE SANITARIE</t>
  </si>
  <si>
    <t>OLIVETO LUCANO</t>
  </si>
  <si>
    <t>00880000421000</t>
  </si>
  <si>
    <t>MATERA</t>
  </si>
  <si>
    <t>00880000815987</t>
  </si>
  <si>
    <t>MONTALBANO JONICO</t>
  </si>
  <si>
    <t>00880000865961</t>
  </si>
  <si>
    <t>POMARICO</t>
  </si>
  <si>
    <t>00880001260971</t>
  </si>
  <si>
    <t>ACCETTURA</t>
  </si>
  <si>
    <t>00882602150456</t>
  </si>
  <si>
    <t>00882602259232</t>
  </si>
  <si>
    <t>00882602316701</t>
  </si>
  <si>
    <t>00882602385409</t>
  </si>
  <si>
    <t>STIGLIANO</t>
  </si>
  <si>
    <t>00882602385417</t>
  </si>
  <si>
    <t>MONTESCAGLIOSO</t>
  </si>
  <si>
    <t>00882602385433</t>
  </si>
  <si>
    <t>00882602412989</t>
  </si>
  <si>
    <t>GRASSANO</t>
  </si>
  <si>
    <t>00882608140691</t>
  </si>
  <si>
    <t>MIGLIONICO</t>
  </si>
  <si>
    <t>00882608233702</t>
  </si>
  <si>
    <t>00882609725573</t>
  </si>
  <si>
    <t>00882609727330</t>
  </si>
  <si>
    <t>00882609727348</t>
  </si>
  <si>
    <t>00882609769980</t>
  </si>
  <si>
    <t>sup. 200.000 smc</t>
  </si>
  <si>
    <t>00882610022978</t>
  </si>
  <si>
    <t>CRACO</t>
  </si>
  <si>
    <t>N.D.</t>
  </si>
  <si>
    <t>00882610110443</t>
  </si>
  <si>
    <t>00882610445203</t>
  </si>
  <si>
    <t>01611833002926</t>
  </si>
  <si>
    <t>01611834000279</t>
  </si>
  <si>
    <t>COLOBRARO</t>
  </si>
  <si>
    <t>01611835001187</t>
  </si>
  <si>
    <t>IRSINA</t>
  </si>
  <si>
    <t>01611838000934</t>
  </si>
  <si>
    <t>TRICARICO</t>
  </si>
  <si>
    <t>01611839000006</t>
  </si>
  <si>
    <t>TURSI</t>
  </si>
  <si>
    <t>01611855000367</t>
  </si>
  <si>
    <t>VALSINNI</t>
  </si>
  <si>
    <t>02090000036546</t>
  </si>
  <si>
    <t>POLICORO</t>
  </si>
  <si>
    <t>02090000040735</t>
  </si>
  <si>
    <t>02273200497200</t>
  </si>
  <si>
    <t>PISTICCI</t>
  </si>
  <si>
    <t>02273200566902</t>
  </si>
  <si>
    <t>02273200567002</t>
  </si>
  <si>
    <t>02273200601202</t>
  </si>
  <si>
    <t>02273200601302</t>
  </si>
  <si>
    <t>02273200662801</t>
  </si>
  <si>
    <t>02273200708098</t>
  </si>
  <si>
    <t>08180000001668</t>
  </si>
  <si>
    <t>ROTONDELLA</t>
  </si>
  <si>
    <t>08180000003031</t>
  </si>
  <si>
    <t>SAN GIORGIO LUCANO</t>
  </si>
  <si>
    <t>08180000013367</t>
  </si>
  <si>
    <t>ALIANO</t>
  </si>
  <si>
    <t>15880000000743</t>
  </si>
  <si>
    <t>SALANDRA</t>
  </si>
  <si>
    <t>15880000001528</t>
  </si>
  <si>
    <t>SAN MAURO FORTE</t>
  </si>
  <si>
    <t>00882602171080</t>
  </si>
  <si>
    <t>00880000566448</t>
  </si>
  <si>
    <t>VIA TIRRENO</t>
  </si>
  <si>
    <t>00882602567113</t>
  </si>
  <si>
    <t>00882602290724</t>
  </si>
  <si>
    <t>APT BASILICATA</t>
  </si>
  <si>
    <t>00882609956509</t>
  </si>
  <si>
    <t>00882602461929</t>
  </si>
  <si>
    <t>ARDSU BASILICATA</t>
  </si>
  <si>
    <t>15143811002198</t>
  </si>
  <si>
    <t>ASTEA MULTISERVIZI</t>
  </si>
  <si>
    <t>LAVELLO</t>
  </si>
  <si>
    <t>00800005476523</t>
  </si>
  <si>
    <t>MOLITERNO</t>
  </si>
  <si>
    <t>00800005631080</t>
  </si>
  <si>
    <t>CORLETO PERTICARA</t>
  </si>
  <si>
    <t>00800007515950</t>
  </si>
  <si>
    <t>SARCONI</t>
  </si>
  <si>
    <t>00880000018925</t>
  </si>
  <si>
    <t>00880000803366</t>
  </si>
  <si>
    <t>PIETRAGALLA</t>
  </si>
  <si>
    <t>00880000803369</t>
  </si>
  <si>
    <t>PIETRAPERTOSA</t>
  </si>
  <si>
    <t>00880000806143</t>
  </si>
  <si>
    <t>00880000806154</t>
  </si>
  <si>
    <t>AVIGLIANO</t>
  </si>
  <si>
    <t>00880000908075</t>
  </si>
  <si>
    <t>GENZANO DI LUCANIA</t>
  </si>
  <si>
    <t>00880001003490</t>
  </si>
  <si>
    <t>MASCHITO</t>
  </si>
  <si>
    <t>00880001008344</t>
  </si>
  <si>
    <t>00880001008345</t>
  </si>
  <si>
    <t>00880001008346</t>
  </si>
  <si>
    <t>00880001008347</t>
  </si>
  <si>
    <t>00880001134839</t>
  </si>
  <si>
    <t>TRIVIGNO</t>
  </si>
  <si>
    <t>00880001250188</t>
  </si>
  <si>
    <t>BANZI</t>
  </si>
  <si>
    <t>00882602464519</t>
  </si>
  <si>
    <t>00882602464527</t>
  </si>
  <si>
    <t>00882602648533</t>
  </si>
  <si>
    <t>PALAZZO SAN GERVASIO</t>
  </si>
  <si>
    <t>00882602667434</t>
  </si>
  <si>
    <t>MELFI</t>
  </si>
  <si>
    <t>00882602688141</t>
  </si>
  <si>
    <t>00882604133047</t>
  </si>
  <si>
    <t>FORENZA</t>
  </si>
  <si>
    <t>00882607583198</t>
  </si>
  <si>
    <t>PIGNOLA</t>
  </si>
  <si>
    <t>00882609417192</t>
  </si>
  <si>
    <t>00882609776543</t>
  </si>
  <si>
    <t>00882609871618</t>
  </si>
  <si>
    <t>00882609963034</t>
  </si>
  <si>
    <t>00882610348985</t>
  </si>
  <si>
    <t>VAGLIO BASILICATA</t>
  </si>
  <si>
    <t>00882611205242</t>
  </si>
  <si>
    <t>CASTELMEZZANO</t>
  </si>
  <si>
    <t>00882611338076</t>
  </si>
  <si>
    <t>ROMA</t>
  </si>
  <si>
    <t>BRINDISI MONTAGNA</t>
  </si>
  <si>
    <t>00882611416641</t>
  </si>
  <si>
    <t>00882611416658</t>
  </si>
  <si>
    <t>00882646954624</t>
  </si>
  <si>
    <t>00882647119698</t>
  </si>
  <si>
    <t>01611379000528</t>
  </si>
  <si>
    <t>FILIANO</t>
  </si>
  <si>
    <t>01611381001662</t>
  </si>
  <si>
    <t>MARSICOVETERE</t>
  </si>
  <si>
    <t>01611390000322</t>
  </si>
  <si>
    <t>NOEPOLI</t>
  </si>
  <si>
    <t>01611391001913</t>
  </si>
  <si>
    <t>SENISE</t>
  </si>
  <si>
    <t>01611391002434</t>
  </si>
  <si>
    <t>01611415000177</t>
  </si>
  <si>
    <t>CARBONE</t>
  </si>
  <si>
    <t>01611453001079</t>
  </si>
  <si>
    <t>LAGONEGRO</t>
  </si>
  <si>
    <t>01611856000202</t>
  </si>
  <si>
    <t>ALBANO DI LUCANIA</t>
  </si>
  <si>
    <t>01611857000015</t>
  </si>
  <si>
    <t>ARMENTO</t>
  </si>
  <si>
    <t>01611858001054</t>
  </si>
  <si>
    <t>BARILE</t>
  </si>
  <si>
    <t>01611859000051</t>
  </si>
  <si>
    <t>BELLA</t>
  </si>
  <si>
    <t>01611860000106</t>
  </si>
  <si>
    <t>CAMPOMAGGIORE</t>
  </si>
  <si>
    <t>01611861000011</t>
  </si>
  <si>
    <t>CERSOSIMO</t>
  </si>
  <si>
    <t>01611862000100</t>
  </si>
  <si>
    <t>GUARDIA PERTICARA</t>
  </si>
  <si>
    <t>01611864000693</t>
  </si>
  <si>
    <t>MONTEMILONE</t>
  </si>
  <si>
    <t>01611887000303</t>
  </si>
  <si>
    <t>OPPIDO LUCANO</t>
  </si>
  <si>
    <t>01611888000208</t>
  </si>
  <si>
    <t>PATERNO</t>
  </si>
  <si>
    <t>01611889000380</t>
  </si>
  <si>
    <t>PICERNO</t>
  </si>
  <si>
    <t>01611896006292</t>
  </si>
  <si>
    <t>RIONERO IN VULTURE</t>
  </si>
  <si>
    <t>01611897000341</t>
  </si>
  <si>
    <t>SAN CHIRICO NUOVO</t>
  </si>
  <si>
    <t>01611898000046</t>
  </si>
  <si>
    <t>SAVOIA DI LUCANIA</t>
  </si>
  <si>
    <t>01611899000128</t>
  </si>
  <si>
    <t>TEANA</t>
  </si>
  <si>
    <t>01611901000151</t>
  </si>
  <si>
    <t>TOLVE</t>
  </si>
  <si>
    <t>01611902000440</t>
  </si>
  <si>
    <t>VIETRI DI POTENZA</t>
  </si>
  <si>
    <t>01611943000215</t>
  </si>
  <si>
    <t>SAN COSTANTINO ALBANESE</t>
  </si>
  <si>
    <t>02090000033572</t>
  </si>
  <si>
    <t>02090000034571</t>
  </si>
  <si>
    <t>RAPONE</t>
  </si>
  <si>
    <t>02090000034952</t>
  </si>
  <si>
    <t>RUVO DEL MONTE</t>
  </si>
  <si>
    <t>02090000035756</t>
  </si>
  <si>
    <t>ATELLA</t>
  </si>
  <si>
    <t>02090000041318</t>
  </si>
  <si>
    <t>CALVERA</t>
  </si>
  <si>
    <t>02090000041459</t>
  </si>
  <si>
    <t>GALLICCHIO</t>
  </si>
  <si>
    <t>02090000042142</t>
  </si>
  <si>
    <t>FRANCAVILLA IN SINNI</t>
  </si>
  <si>
    <t>02090000042230</t>
  </si>
  <si>
    <t>TERRANOVA DI POLLINO</t>
  </si>
  <si>
    <t>02435500146914</t>
  </si>
  <si>
    <t>SAN FELE</t>
  </si>
  <si>
    <t>02436706307001</t>
  </si>
  <si>
    <t>SASSO DI CASTALDA</t>
  </si>
  <si>
    <t>02437700000141</t>
  </si>
  <si>
    <t>SATRIANO DI LUCANIA</t>
  </si>
  <si>
    <t>02437801342001</t>
  </si>
  <si>
    <t>07360000002057</t>
  </si>
  <si>
    <t>VIGGIANO</t>
  </si>
  <si>
    <t>08180000002313</t>
  </si>
  <si>
    <t>SAN PAOLO ALBANESE</t>
  </si>
  <si>
    <t>08180000004651</t>
  </si>
  <si>
    <t>RAPOLLA</t>
  </si>
  <si>
    <t>08180000006135</t>
  </si>
  <si>
    <t>VENOSA</t>
  </si>
  <si>
    <t>08180000006264</t>
  </si>
  <si>
    <t>08180000008995</t>
  </si>
  <si>
    <t>VIA MELFI</t>
  </si>
  <si>
    <t>08180000009917</t>
  </si>
  <si>
    <t>08180000012381</t>
  </si>
  <si>
    <t>CASTELSARACENO</t>
  </si>
  <si>
    <t>08180000012649</t>
  </si>
  <si>
    <t>RIPACANDIDA</t>
  </si>
  <si>
    <t>08180000013175</t>
  </si>
  <si>
    <t>08180000015141</t>
  </si>
  <si>
    <t>SPINOSO</t>
  </si>
  <si>
    <t>08180000015509</t>
  </si>
  <si>
    <t>SAN CHIRICO RAPARO</t>
  </si>
  <si>
    <t>08180000016114</t>
  </si>
  <si>
    <t>08180000021060</t>
  </si>
  <si>
    <t>MONTEMURRO</t>
  </si>
  <si>
    <t>09243301000150</t>
  </si>
  <si>
    <t>CHIAROMONTE</t>
  </si>
  <si>
    <t>09243303000069</t>
  </si>
  <si>
    <t>09243303002091</t>
  </si>
  <si>
    <t>10430000195590</t>
  </si>
  <si>
    <t>ROTONDA</t>
  </si>
  <si>
    <t>10430000203023</t>
  </si>
  <si>
    <t>CASTELLUCCIO INFERIORE</t>
  </si>
  <si>
    <t>10430000212270</t>
  </si>
  <si>
    <t>CASTELLUCCIO SUPERIORE</t>
  </si>
  <si>
    <t>10430000230758</t>
  </si>
  <si>
    <t>LATRONICO</t>
  </si>
  <si>
    <t>10430000242551</t>
  </si>
  <si>
    <t>SAN SEVERINO LUCANO</t>
  </si>
  <si>
    <t>10430000253030</t>
  </si>
  <si>
    <t>VIGGIANELLO</t>
  </si>
  <si>
    <t>11270000002269</t>
  </si>
  <si>
    <t>TRECCHINA</t>
  </si>
  <si>
    <t>11270000013154</t>
  </si>
  <si>
    <t>RIVELLO</t>
  </si>
  <si>
    <t>11270000014198</t>
  </si>
  <si>
    <t>LAURIA</t>
  </si>
  <si>
    <t>15143811004112</t>
  </si>
  <si>
    <t>15340000080452</t>
  </si>
  <si>
    <t>MISSANELLO</t>
  </si>
  <si>
    <t>15340000796056</t>
  </si>
  <si>
    <t>CALVELLO</t>
  </si>
  <si>
    <t>29640000000345</t>
  </si>
  <si>
    <t>LAURENZANA</t>
  </si>
  <si>
    <t>61491381004059</t>
  </si>
  <si>
    <t>61491865001871</t>
  </si>
  <si>
    <t>MURO LUCANO</t>
  </si>
  <si>
    <t>00882602462034</t>
  </si>
  <si>
    <t>AZIENDA OSPEDALIERA REGIONALE SAN CARLO</t>
  </si>
  <si>
    <t>00882602698215</t>
  </si>
  <si>
    <t>00882604123550</t>
  </si>
  <si>
    <t>00882607348295</t>
  </si>
  <si>
    <t>01611381000603</t>
  </si>
  <si>
    <t>01611453000789</t>
  </si>
  <si>
    <t>02431801216101</t>
  </si>
  <si>
    <t>PESCOPAGANO</t>
  </si>
  <si>
    <t>01611896003080</t>
  </si>
  <si>
    <t>C.R.O.B.</t>
  </si>
  <si>
    <t>01611896005040</t>
  </si>
  <si>
    <t>01611896006023</t>
  </si>
  <si>
    <t>00880001476724</t>
  </si>
  <si>
    <t>00882602291367</t>
  </si>
  <si>
    <t>00882602525681</t>
  </si>
  <si>
    <t>10430000050364</t>
  </si>
  <si>
    <t>10430000201205</t>
  </si>
  <si>
    <t>10430000202400</t>
  </si>
  <si>
    <t>10430000202434</t>
  </si>
  <si>
    <t>COMUNE DI AVIGLIANO</t>
  </si>
  <si>
    <t>00880000146701</t>
  </si>
  <si>
    <t>00880000146702</t>
  </si>
  <si>
    <t>00880000434313</t>
  </si>
  <si>
    <t>00880000510738</t>
  </si>
  <si>
    <t>00880000761540</t>
  </si>
  <si>
    <t>00880000761541</t>
  </si>
  <si>
    <t>00880000761542</t>
  </si>
  <si>
    <t>00880001367156</t>
  </si>
  <si>
    <t>00880001462936</t>
  </si>
  <si>
    <t>00882602613784</t>
  </si>
  <si>
    <t>00882602616852</t>
  </si>
  <si>
    <t>00882602629780</t>
  </si>
  <si>
    <t>00882602629798</t>
  </si>
  <si>
    <t>00882602630200</t>
  </si>
  <si>
    <t>00882602630218</t>
  </si>
  <si>
    <t>00882607655293</t>
  </si>
  <si>
    <t>00882608156747</t>
  </si>
  <si>
    <t>00882609822321</t>
  </si>
  <si>
    <t>00882609825456</t>
  </si>
  <si>
    <t>00882610102887</t>
  </si>
  <si>
    <t>01611378000162</t>
  </si>
  <si>
    <t>COMUNE DI BALVANO</t>
  </si>
  <si>
    <t>BALVANO</t>
  </si>
  <si>
    <t>01611378000342</t>
  </si>
  <si>
    <t>01611378000343</t>
  </si>
  <si>
    <t>01611378000542</t>
  </si>
  <si>
    <t>01611378000550</t>
  </si>
  <si>
    <t>01611859000318</t>
  </si>
  <si>
    <t>01611859000437</t>
  </si>
  <si>
    <t>01611859000574</t>
  </si>
  <si>
    <t>01611859000602</t>
  </si>
  <si>
    <t>01611859001319</t>
  </si>
  <si>
    <t>01611833000087</t>
  </si>
  <si>
    <t>COMUNE DI BERNALDA</t>
  </si>
  <si>
    <t>01611833000398</t>
  </si>
  <si>
    <t>01611833000399</t>
  </si>
  <si>
    <t>01611833002075</t>
  </si>
  <si>
    <t>01611833002077</t>
  </si>
  <si>
    <t>01611833002078</t>
  </si>
  <si>
    <t>01611833002081</t>
  </si>
  <si>
    <t>01611833002506</t>
  </si>
  <si>
    <t>01611833003249</t>
  </si>
  <si>
    <t>01611833003250</t>
  </si>
  <si>
    <t>01611833003321</t>
  </si>
  <si>
    <t>01611833004309</t>
  </si>
  <si>
    <t>01611836000037</t>
  </si>
  <si>
    <t>00880000424974</t>
  </si>
  <si>
    <t>COMUNE DI BRINDISI MONTAGNA</t>
  </si>
  <si>
    <t>00880001582111</t>
  </si>
  <si>
    <t>00882611339694</t>
  </si>
  <si>
    <t>15340000795388</t>
  </si>
  <si>
    <t>COMUNE DI CALVELLO</t>
  </si>
  <si>
    <t>15340000795460</t>
  </si>
  <si>
    <t>15340000796054</t>
  </si>
  <si>
    <t>15340000796119</t>
  </si>
  <si>
    <t>15340000797367</t>
  </si>
  <si>
    <t>15340000798174</t>
  </si>
  <si>
    <t>15340000798175</t>
  </si>
  <si>
    <t>08180000002594</t>
  </si>
  <si>
    <t>COMUNE DI CASTELSARACENO</t>
  </si>
  <si>
    <t>08180000002672</t>
  </si>
  <si>
    <t>08180000002806</t>
  </si>
  <si>
    <t>08180000002816</t>
  </si>
  <si>
    <t>08180000016636</t>
  </si>
  <si>
    <t>08180000021872</t>
  </si>
  <si>
    <t>VIA DEI MILLE</t>
  </si>
  <si>
    <t>09243301000098</t>
  </si>
  <si>
    <t>COMUNE DI CHIAROMONTE</t>
  </si>
  <si>
    <t>09243301000213</t>
  </si>
  <si>
    <t>09243301000241</t>
  </si>
  <si>
    <t>09243303001481</t>
  </si>
  <si>
    <t>09243303002180</t>
  </si>
  <si>
    <t>10430000050063</t>
  </si>
  <si>
    <t>COMUNE DI EPISCOPIA</t>
  </si>
  <si>
    <t>EPISCOPIA</t>
  </si>
  <si>
    <t>10430000220060</t>
  </si>
  <si>
    <t>10430000220062</t>
  </si>
  <si>
    <t>10430000221990</t>
  </si>
  <si>
    <t>10430000222446</t>
  </si>
  <si>
    <t>10430000222530</t>
  </si>
  <si>
    <t>FERRANDINA</t>
  </si>
  <si>
    <t>01611379000031</t>
  </si>
  <si>
    <t>COMUNE DI FILIANO</t>
  </si>
  <si>
    <t>CORSO PAPA GIOVANNI XXIII</t>
  </si>
  <si>
    <t>01611379000180</t>
  </si>
  <si>
    <t>01611379000506</t>
  </si>
  <si>
    <t>01611379000536</t>
  </si>
  <si>
    <t>01611379000559</t>
  </si>
  <si>
    <t>01611379000593</t>
  </si>
  <si>
    <t>01611379001039</t>
  </si>
  <si>
    <t>01611379001242</t>
  </si>
  <si>
    <t>01611379001304</t>
  </si>
  <si>
    <t>01611379001318</t>
  </si>
  <si>
    <t>00880001349832</t>
  </si>
  <si>
    <t>COMUNE DI FORENZA</t>
  </si>
  <si>
    <t>00882602651461</t>
  </si>
  <si>
    <t>00882602657781</t>
  </si>
  <si>
    <t>00882607531700</t>
  </si>
  <si>
    <t>01550000947124</t>
  </si>
  <si>
    <t>01617209000014</t>
  </si>
  <si>
    <t>02090000205343</t>
  </si>
  <si>
    <t>02090000748239</t>
  </si>
  <si>
    <t>02090000764994</t>
  </si>
  <si>
    <t>02090000877676</t>
  </si>
  <si>
    <t>02090000878188</t>
  </si>
  <si>
    <t>02090000921140</t>
  </si>
  <si>
    <t>61497209000073</t>
  </si>
  <si>
    <t>61497209000113</t>
  </si>
  <si>
    <t>01611380000302</t>
  </si>
  <si>
    <t>COMUNE DI GRUMENTO NOVA</t>
  </si>
  <si>
    <t>GRUMENTO NOVA</t>
  </si>
  <si>
    <t>01611380000303</t>
  </si>
  <si>
    <t>01611380000306</t>
  </si>
  <si>
    <t>01611380000364</t>
  </si>
  <si>
    <t>01611380000498</t>
  </si>
  <si>
    <t>01611380000539</t>
  </si>
  <si>
    <t>61491380000576</t>
  </si>
  <si>
    <t>01611453000177</t>
  </si>
  <si>
    <t>COMUNE DI LAGONEGRO</t>
  </si>
  <si>
    <t>01611453000178</t>
  </si>
  <si>
    <t>01611453000787</t>
  </si>
  <si>
    <t>01611453000820</t>
  </si>
  <si>
    <t>01611453001082</t>
  </si>
  <si>
    <t>RIONE ROSSI</t>
  </si>
  <si>
    <t>01611453001184</t>
  </si>
  <si>
    <t>01611453001185</t>
  </si>
  <si>
    <t>01611453001312</t>
  </si>
  <si>
    <t>10430000023900</t>
  </si>
  <si>
    <t>COMUNE DI LATRONICO</t>
  </si>
  <si>
    <t>10430000050438</t>
  </si>
  <si>
    <t>10430000050558</t>
  </si>
  <si>
    <t>10430000230130</t>
  </si>
  <si>
    <t>10430000232050</t>
  </si>
  <si>
    <t>10430000232340</t>
  </si>
  <si>
    <t>10430000238100</t>
  </si>
  <si>
    <t>10430000238101</t>
  </si>
  <si>
    <t>10430002310160</t>
  </si>
  <si>
    <t>00880000144249</t>
  </si>
  <si>
    <t>COMUNE DI MELFI</t>
  </si>
  <si>
    <t>00880000432458</t>
  </si>
  <si>
    <t>00880000891573</t>
  </si>
  <si>
    <t>00880001129856</t>
  </si>
  <si>
    <t>00882602661643</t>
  </si>
  <si>
    <t>00882602671741</t>
  </si>
  <si>
    <t>00882602671758</t>
  </si>
  <si>
    <t>00882602672871</t>
  </si>
  <si>
    <t>00882602676211</t>
  </si>
  <si>
    <t>00882602682326</t>
  </si>
  <si>
    <t>00882602682334</t>
  </si>
  <si>
    <t>00882602685725</t>
  </si>
  <si>
    <t>00882602685733</t>
  </si>
  <si>
    <t>00882602685741</t>
  </si>
  <si>
    <t>00882602685857</t>
  </si>
  <si>
    <t>00882602686574</t>
  </si>
  <si>
    <t>00882602686582</t>
  </si>
  <si>
    <t>00882602690121</t>
  </si>
  <si>
    <t>00882602697019</t>
  </si>
  <si>
    <t>00882602697027</t>
  </si>
  <si>
    <t>00882602698355</t>
  </si>
  <si>
    <t>00882602698363</t>
  </si>
  <si>
    <t>00882602698371</t>
  </si>
  <si>
    <t>00882602698389</t>
  </si>
  <si>
    <t>00882604271078</t>
  </si>
  <si>
    <t>00882611430634</t>
  </si>
  <si>
    <t>00885200204765</t>
  </si>
  <si>
    <t>00882608148868</t>
  </si>
  <si>
    <t>COMUNE DI MIGLIONICO</t>
  </si>
  <si>
    <t>PIAZZA CASTELLO</t>
  </si>
  <si>
    <t>00882608151789</t>
  </si>
  <si>
    <t>00882608152415</t>
  </si>
  <si>
    <t>00882608153686</t>
  </si>
  <si>
    <t>00882608153702</t>
  </si>
  <si>
    <t>VIA DANTE</t>
  </si>
  <si>
    <t>00882611382447</t>
  </si>
  <si>
    <t>00800005391510</t>
  </si>
  <si>
    <t>COMUNE DI MOLITERNO</t>
  </si>
  <si>
    <t>00800005391712</t>
  </si>
  <si>
    <t>00800005403234</t>
  </si>
  <si>
    <t>00800005403335</t>
  </si>
  <si>
    <t>00800005403436</t>
  </si>
  <si>
    <t>00800005505029</t>
  </si>
  <si>
    <t>00800005518975</t>
  </si>
  <si>
    <t>00800005519581</t>
  </si>
  <si>
    <t>00800005519682</t>
  </si>
  <si>
    <t>00800005519783</t>
  </si>
  <si>
    <t>00880000116664</t>
  </si>
  <si>
    <t>COMUNE DI MONTALBANO JONICO</t>
  </si>
  <si>
    <t>00882602357838</t>
  </si>
  <si>
    <t>00882602362242</t>
  </si>
  <si>
    <t>00882602368793</t>
  </si>
  <si>
    <t>00882602379295</t>
  </si>
  <si>
    <t>00882605324413</t>
  </si>
  <si>
    <t>00882609584103</t>
  </si>
  <si>
    <t>08180000013599</t>
  </si>
  <si>
    <t>COMUNE DI MONTEMURRO</t>
  </si>
  <si>
    <t>08180000013600</t>
  </si>
  <si>
    <t>08180000016570</t>
  </si>
  <si>
    <t>08180000017242</t>
  </si>
  <si>
    <t>08180000020980</t>
  </si>
  <si>
    <t>02431801130001</t>
  </si>
  <si>
    <t>COMUNE DI PESCOPAGANO</t>
  </si>
  <si>
    <t>02431801206001</t>
  </si>
  <si>
    <t>02431801425001</t>
  </si>
  <si>
    <t>02431801432001</t>
  </si>
  <si>
    <t>02431802102002</t>
  </si>
  <si>
    <t>02431802110001</t>
  </si>
  <si>
    <t>02431802419101</t>
  </si>
  <si>
    <t>02431803445001</t>
  </si>
  <si>
    <t>01611889000336</t>
  </si>
  <si>
    <t>COMUNE DI PICERNO</t>
  </si>
  <si>
    <t>01611889000588</t>
  </si>
  <si>
    <t>01611889000845</t>
  </si>
  <si>
    <t>01611889000907</t>
  </si>
  <si>
    <t>01611889000984</t>
  </si>
  <si>
    <t>01611889001069</t>
  </si>
  <si>
    <t>01611889001131</t>
  </si>
  <si>
    <t>00880000193294</t>
  </si>
  <si>
    <t>COMUNE DI PIETRAGALLA</t>
  </si>
  <si>
    <t>00880000193342</t>
  </si>
  <si>
    <t>00880000195312</t>
  </si>
  <si>
    <t>00880000219127</t>
  </si>
  <si>
    <t>00880000775387</t>
  </si>
  <si>
    <t>00880001469629</t>
  </si>
  <si>
    <t>00880001499223</t>
  </si>
  <si>
    <t>00882610185759</t>
  </si>
  <si>
    <t>00882611207875</t>
  </si>
  <si>
    <t>00882611285202</t>
  </si>
  <si>
    <t>00880000008469</t>
  </si>
  <si>
    <t>COMUNE DI PIGNOLA</t>
  </si>
  <si>
    <t>00880001455504</t>
  </si>
  <si>
    <t>00882607582158</t>
  </si>
  <si>
    <t>00882607582166</t>
  </si>
  <si>
    <t>00882607583289</t>
  </si>
  <si>
    <t>00882610065472</t>
  </si>
  <si>
    <t>00885200209335</t>
  </si>
  <si>
    <t>00880000068064</t>
  </si>
  <si>
    <t>COMUNE DI POTENZA</t>
  </si>
  <si>
    <t>00880000076717</t>
  </si>
  <si>
    <t>00880000077003</t>
  </si>
  <si>
    <t>00880000170929</t>
  </si>
  <si>
    <t>00880000175614</t>
  </si>
  <si>
    <t>00880000210964</t>
  </si>
  <si>
    <t>00880000404506</t>
  </si>
  <si>
    <t>00880000418849</t>
  </si>
  <si>
    <t>00880000607209</t>
  </si>
  <si>
    <t>00880000641770</t>
  </si>
  <si>
    <t>00880000731154</t>
  </si>
  <si>
    <t>00880001012806</t>
  </si>
  <si>
    <t>00880001733709</t>
  </si>
  <si>
    <t>00882602438919</t>
  </si>
  <si>
    <t>00882602443299</t>
  </si>
  <si>
    <t>00882602444131</t>
  </si>
  <si>
    <t>00882602444149</t>
  </si>
  <si>
    <t>00882602450518</t>
  </si>
  <si>
    <t>00882602459931</t>
  </si>
  <si>
    <t>00882602484723</t>
  </si>
  <si>
    <t>00882602486488</t>
  </si>
  <si>
    <t>00882602489250</t>
  </si>
  <si>
    <t>00882602491124</t>
  </si>
  <si>
    <t>00882602503589</t>
  </si>
  <si>
    <t>00882602507606</t>
  </si>
  <si>
    <t>00882602509032</t>
  </si>
  <si>
    <t>00882602536480</t>
  </si>
  <si>
    <t>00882602540110</t>
  </si>
  <si>
    <t>00882602560100</t>
  </si>
  <si>
    <t>00882602572410</t>
  </si>
  <si>
    <t>00882602573392</t>
  </si>
  <si>
    <t>00882602573905</t>
  </si>
  <si>
    <t>00882602573913</t>
  </si>
  <si>
    <t>00882602586097</t>
  </si>
  <si>
    <t>00882602586105</t>
  </si>
  <si>
    <t>00882602586113</t>
  </si>
  <si>
    <t>00882602588606</t>
  </si>
  <si>
    <t>00882602592202</t>
  </si>
  <si>
    <t>00882602597326</t>
  </si>
  <si>
    <t>00882602600534</t>
  </si>
  <si>
    <t>00882602604262</t>
  </si>
  <si>
    <t>00882604176723</t>
  </si>
  <si>
    <t>00882604245726</t>
  </si>
  <si>
    <t>00882607259427</t>
  </si>
  <si>
    <t>00882607835085</t>
  </si>
  <si>
    <t>00882608407052</t>
  </si>
  <si>
    <t>00882608447214</t>
  </si>
  <si>
    <t>00882608726662</t>
  </si>
  <si>
    <t>00882609802489</t>
  </si>
  <si>
    <t>00882610098101</t>
  </si>
  <si>
    <t>00882610144020</t>
  </si>
  <si>
    <t>00882610155547</t>
  </si>
  <si>
    <t>00882610460509</t>
  </si>
  <si>
    <t>00882610695112</t>
  </si>
  <si>
    <t>00882611421112</t>
  </si>
  <si>
    <t>00885200029857</t>
  </si>
  <si>
    <t>01611896000006</t>
  </si>
  <si>
    <t>COMUNE DI RIONERO IN VULTURE</t>
  </si>
  <si>
    <t>01611896000686</t>
  </si>
  <si>
    <t>01611896001020</t>
  </si>
  <si>
    <t>01611896001021</t>
  </si>
  <si>
    <t>01611896001944</t>
  </si>
  <si>
    <t>RIONE SAN FRANCESCO</t>
  </si>
  <si>
    <t>01611896001945</t>
  </si>
  <si>
    <t>01611896002646</t>
  </si>
  <si>
    <t>LARGO CARAVAGGIO</t>
  </si>
  <si>
    <t>01611896002759</t>
  </si>
  <si>
    <t>01611896002787</t>
  </si>
  <si>
    <t>01611896003082</t>
  </si>
  <si>
    <t>01611896004097</t>
  </si>
  <si>
    <t>01611896004226</t>
  </si>
  <si>
    <t>01611896004477</t>
  </si>
  <si>
    <t>01611896004492</t>
  </si>
  <si>
    <t>01611896004765</t>
  </si>
  <si>
    <t>01611896005148</t>
  </si>
  <si>
    <t>01611896006205</t>
  </si>
  <si>
    <t>02090000041511</t>
  </si>
  <si>
    <t>COMUNE DI RUOTI</t>
  </si>
  <si>
    <t>RUOTI</t>
  </si>
  <si>
    <t>02090000041559</t>
  </si>
  <si>
    <t>02090000041694</t>
  </si>
  <si>
    <t>02090000041807</t>
  </si>
  <si>
    <t>02436701103002</t>
  </si>
  <si>
    <t>COMUNE DI SASSO DI CASTALDA</t>
  </si>
  <si>
    <t>02436701253001</t>
  </si>
  <si>
    <t>02436704103001</t>
  </si>
  <si>
    <t>02436705101001</t>
  </si>
  <si>
    <t>02436705107001</t>
  </si>
  <si>
    <t>02436706304001</t>
  </si>
  <si>
    <t>01617216000009</t>
  </si>
  <si>
    <t>COMUNE DI TRAMUTOLA</t>
  </si>
  <si>
    <t>TRAMUTOLA</t>
  </si>
  <si>
    <t>02090000033577</t>
  </si>
  <si>
    <t>02090000033820</t>
  </si>
  <si>
    <t>02090000033821</t>
  </si>
  <si>
    <t>02090000034099</t>
  </si>
  <si>
    <t>02090000034100</t>
  </si>
  <si>
    <t>02090000034101</t>
  </si>
  <si>
    <t>02090000034109</t>
  </si>
  <si>
    <t>02090000034128</t>
  </si>
  <si>
    <t>02090000034438</t>
  </si>
  <si>
    <t>02090000034448</t>
  </si>
  <si>
    <t>02090000034456</t>
  </si>
  <si>
    <t>01611839000122</t>
  </si>
  <si>
    <t>COMUNE DI TURSI</t>
  </si>
  <si>
    <t>01611839000123</t>
  </si>
  <si>
    <t>01611839000534</t>
  </si>
  <si>
    <t>01611839000555</t>
  </si>
  <si>
    <t>01611839000809</t>
  </si>
  <si>
    <t>01611839001040</t>
  </si>
  <si>
    <t>01611839001085</t>
  </si>
  <si>
    <t>01611839001141</t>
  </si>
  <si>
    <t>01611839001256</t>
  </si>
  <si>
    <t>01611839001363</t>
  </si>
  <si>
    <t>61491839001439</t>
  </si>
  <si>
    <t>08180000006269</t>
  </si>
  <si>
    <t>COMUNE DI VENOSA</t>
  </si>
  <si>
    <t>08180000006514</t>
  </si>
  <si>
    <t>08180000006712</t>
  </si>
  <si>
    <t>08180000006943</t>
  </si>
  <si>
    <t>08180000007032</t>
  </si>
  <si>
    <t>08180000007033</t>
  </si>
  <si>
    <t>08180000007279</t>
  </si>
  <si>
    <t>08180000007953</t>
  </si>
  <si>
    <t>08180000008560</t>
  </si>
  <si>
    <t>08180000008977</t>
  </si>
  <si>
    <t>08180000009212</t>
  </si>
  <si>
    <t>08180000009228</t>
  </si>
  <si>
    <t>08180000009916</t>
  </si>
  <si>
    <t>08180000010107</t>
  </si>
  <si>
    <t>08180000013565</t>
  </si>
  <si>
    <t>08180000020852</t>
  </si>
  <si>
    <t>01611837001078</t>
  </si>
  <si>
    <t>SCANZANO JONICO</t>
  </si>
  <si>
    <t>01611837001137</t>
  </si>
  <si>
    <t>01611837001208</t>
  </si>
  <si>
    <t>01611837001320</t>
  </si>
  <si>
    <t>01611837001719</t>
  </si>
  <si>
    <t>01611837001813</t>
  </si>
  <si>
    <t>61491837002019</t>
  </si>
  <si>
    <t>00800008656618</t>
  </si>
  <si>
    <t>02437801351001</t>
  </si>
  <si>
    <t>MARSICO NUOVO</t>
  </si>
  <si>
    <t>00882602281475</t>
  </si>
  <si>
    <t>00882602281772</t>
  </si>
  <si>
    <t>00882602397875</t>
  </si>
  <si>
    <t>00882602400182</t>
  </si>
  <si>
    <t>00882609464032</t>
  </si>
  <si>
    <t>00800005503615</t>
  </si>
  <si>
    <t>PROVINCIA DI POTENZA</t>
  </si>
  <si>
    <t>00800005503817</t>
  </si>
  <si>
    <t>00800005644125</t>
  </si>
  <si>
    <t>00880000690906</t>
  </si>
  <si>
    <t>00880001047941</t>
  </si>
  <si>
    <t>00880001320805</t>
  </si>
  <si>
    <t>00882602457810</t>
  </si>
  <si>
    <t>00882602457828</t>
  </si>
  <si>
    <t>00882602479053</t>
  </si>
  <si>
    <t>00882602484715</t>
  </si>
  <si>
    <t>00882602501757</t>
  </si>
  <si>
    <t>00882602506871</t>
  </si>
  <si>
    <t>00882602508653</t>
  </si>
  <si>
    <t>00882602573442</t>
  </si>
  <si>
    <t>00882602604221</t>
  </si>
  <si>
    <t>00882602604254</t>
  </si>
  <si>
    <t>00882602604270</t>
  </si>
  <si>
    <t>00882602645471</t>
  </si>
  <si>
    <t>00882602698348</t>
  </si>
  <si>
    <t>00882602698397</t>
  </si>
  <si>
    <t>00882602698769</t>
  </si>
  <si>
    <t>00882602701126</t>
  </si>
  <si>
    <t>00882602701134</t>
  </si>
  <si>
    <t>00882602701142</t>
  </si>
  <si>
    <t>00882602701993</t>
  </si>
  <si>
    <t>00882607825615</t>
  </si>
  <si>
    <t>00882609442985</t>
  </si>
  <si>
    <t>00882609610353</t>
  </si>
  <si>
    <t>00882609645870</t>
  </si>
  <si>
    <t>00882609812876</t>
  </si>
  <si>
    <t>00882609815945</t>
  </si>
  <si>
    <t>00882609822339</t>
  </si>
  <si>
    <t>00882609963042</t>
  </si>
  <si>
    <t>00882609967779</t>
  </si>
  <si>
    <t>00882610564896</t>
  </si>
  <si>
    <t>00882610645679</t>
  </si>
  <si>
    <t>00882610645695</t>
  </si>
  <si>
    <t>00882611375458</t>
  </si>
  <si>
    <t>00882646954269</t>
  </si>
  <si>
    <t>ACERENZA</t>
  </si>
  <si>
    <t>00885200035219</t>
  </si>
  <si>
    <t>00885200048295</t>
  </si>
  <si>
    <t>01611381000675</t>
  </si>
  <si>
    <t>01611381002010</t>
  </si>
  <si>
    <t>01611391001359</t>
  </si>
  <si>
    <t>01611391001938</t>
  </si>
  <si>
    <t>01611453000424</t>
  </si>
  <si>
    <t>01611453000924</t>
  </si>
  <si>
    <t>01611453001091</t>
  </si>
  <si>
    <t>01611453001224</t>
  </si>
  <si>
    <t>01611453001388</t>
  </si>
  <si>
    <t>01611865001592</t>
  </si>
  <si>
    <t>01611896005408</t>
  </si>
  <si>
    <t>01611896005851</t>
  </si>
  <si>
    <t>02430911119001</t>
  </si>
  <si>
    <t>BRIENZA</t>
  </si>
  <si>
    <t>02431802421001</t>
  </si>
  <si>
    <t>02437801130001</t>
  </si>
  <si>
    <t>07360000012548</t>
  </si>
  <si>
    <t>08180000008559</t>
  </si>
  <si>
    <t>08180000016974</t>
  </si>
  <si>
    <t>08180000017018</t>
  </si>
  <si>
    <t>08180000021544</t>
  </si>
  <si>
    <t>10430000023110</t>
  </si>
  <si>
    <t>10430000050483</t>
  </si>
  <si>
    <t>10430000195903</t>
  </si>
  <si>
    <t>11270000000180</t>
  </si>
  <si>
    <t>11270000000424</t>
  </si>
  <si>
    <t>11270000001608</t>
  </si>
  <si>
    <t>11270000001902</t>
  </si>
  <si>
    <t>11270000012756</t>
  </si>
  <si>
    <t>MARATEA</t>
  </si>
  <si>
    <t>11270000017883</t>
  </si>
  <si>
    <t>15143811002929</t>
  </si>
  <si>
    <t>15143811002939</t>
  </si>
  <si>
    <t>15143811004735</t>
  </si>
  <si>
    <t>15143811005279</t>
  </si>
  <si>
    <t>29640000000058</t>
  </si>
  <si>
    <t>61497216000081</t>
  </si>
  <si>
    <t>00880000184260</t>
  </si>
  <si>
    <t>REGIONE BASILICATA</t>
  </si>
  <si>
    <t>00881104686884</t>
  </si>
  <si>
    <t>00881104686892</t>
  </si>
  <si>
    <t>00881104686926</t>
  </si>
  <si>
    <t>00882604266904</t>
  </si>
  <si>
    <t>00882604266938</t>
  </si>
  <si>
    <t>00882604758454</t>
  </si>
  <si>
    <t>00882604758595</t>
  </si>
  <si>
    <t>00882608443815</t>
  </si>
  <si>
    <t>00882610121895</t>
  </si>
  <si>
    <t>01611381001364</t>
  </si>
  <si>
    <t>01611453000925</t>
  </si>
  <si>
    <t>02090000041152</t>
  </si>
  <si>
    <t>Genzano di Lucania</t>
  </si>
  <si>
    <t>Tipologia Ente</t>
  </si>
  <si>
    <t>Indirizzo</t>
  </si>
  <si>
    <t xml:space="preserve">Città </t>
  </si>
  <si>
    <t>Prov</t>
  </si>
  <si>
    <t>Cap</t>
  </si>
  <si>
    <t>Consumi annui</t>
  </si>
  <si>
    <t>Già in fornitura</t>
  </si>
  <si>
    <t>Tipologia Dati</t>
  </si>
  <si>
    <t>numero utenze</t>
  </si>
  <si>
    <t>Comune di CIRIGLIANO</t>
  </si>
  <si>
    <t>Piazza Municipio, 13</t>
  </si>
  <si>
    <t>Cirigliano</t>
  </si>
  <si>
    <t>MT</t>
  </si>
  <si>
    <t>NO</t>
  </si>
  <si>
    <t>STIMA SEL</t>
  </si>
  <si>
    <t>Comune di CASTELMEZZANO</t>
  </si>
  <si>
    <t>Via Roma, 28</t>
  </si>
  <si>
    <t>Castelmezzano</t>
  </si>
  <si>
    <t>PZ</t>
  </si>
  <si>
    <t>Comune di SAN PAOLO ALBANESE</t>
  </si>
  <si>
    <t>Via Alessandro Smilari, 19</t>
  </si>
  <si>
    <t>San Paolo Albanese</t>
  </si>
  <si>
    <t>Comune di OLIVETO LUCANO</t>
  </si>
  <si>
    <t>Via della Libertà, 6</t>
  </si>
  <si>
    <t>Oliveto Lucano</t>
  </si>
  <si>
    <t>Comune di CRACO</t>
  </si>
  <si>
    <t>Via Mons. Mastronardi, 2</t>
  </si>
  <si>
    <t>Craco</t>
  </si>
  <si>
    <t>Comune di TEANA</t>
  </si>
  <si>
    <t xml:space="preserve">Via Provinciale </t>
  </si>
  <si>
    <t>Teana</t>
  </si>
  <si>
    <t>Comune di CALVERA</t>
  </si>
  <si>
    <t>Piazza Risorgimento, 4</t>
  </si>
  <si>
    <t>Calvera</t>
  </si>
  <si>
    <t>Comune di CALCIANO</t>
  </si>
  <si>
    <t>Via Sandro Pertini, 11</t>
  </si>
  <si>
    <t>Calciano</t>
  </si>
  <si>
    <t>Comune di MISSANELLO</t>
  </si>
  <si>
    <t>Via San Rocco, 9</t>
  </si>
  <si>
    <t>Missanello</t>
  </si>
  <si>
    <t>Comune di TRIVIGNO</t>
  </si>
  <si>
    <t>Piazza Plebiscito,  1</t>
  </si>
  <si>
    <t>Trivigno</t>
  </si>
  <si>
    <t>Comune di ALIANO</t>
  </si>
  <si>
    <t xml:space="preserve">Via Guglielmo Marconi </t>
  </si>
  <si>
    <t>Aliano</t>
  </si>
  <si>
    <t>Comune di FARDELLA</t>
  </si>
  <si>
    <t>Corso Vittorio Emanuele, 3</t>
  </si>
  <si>
    <t>Fardella</t>
  </si>
  <si>
    <t>Comune di SAN GIORGIO LUCANO</t>
  </si>
  <si>
    <t>Via Meridionale, 2</t>
  </si>
  <si>
    <t>San Giorgio Lucano</t>
  </si>
  <si>
    <t>Comune di BARAGIANO</t>
  </si>
  <si>
    <t>Corso Giuseppe Garibaldi, 18</t>
  </si>
  <si>
    <t>Baragiano</t>
  </si>
  <si>
    <t>Comune di SAN COSTANTINO ALBANESE</t>
  </si>
  <si>
    <t>Strada Europa, 36</t>
  </si>
  <si>
    <t>San Costantino Albanese</t>
  </si>
  <si>
    <t>Comune di GARAGUSO</t>
  </si>
  <si>
    <t>Via IV Novembre, 18</t>
  </si>
  <si>
    <t>Garaguso</t>
  </si>
  <si>
    <t>Comune di SAN MARTINO D'AGRI</t>
  </si>
  <si>
    <t>Via Mercato, 43</t>
  </si>
  <si>
    <t>San Martino d'Agri</t>
  </si>
  <si>
    <t>Comune di GINESTRA</t>
  </si>
  <si>
    <t>Piazza Albania, 1</t>
  </si>
  <si>
    <t>Ginestra</t>
  </si>
  <si>
    <t>Comune di CERSOSIMO</t>
  </si>
  <si>
    <t>Corso Fratelli Bandiera, 9</t>
  </si>
  <si>
    <t>Cersosimo</t>
  </si>
  <si>
    <t>Comune di SAN MAURO FORTE</t>
  </si>
  <si>
    <t>Piazza Pietro Marsilio, 45</t>
  </si>
  <si>
    <t>San Mauro Forte</t>
  </si>
  <si>
    <t>Comune di ARMENTO</t>
  </si>
  <si>
    <t>Piazza Umberto I, 14</t>
  </si>
  <si>
    <t>Armento</t>
  </si>
  <si>
    <t xml:space="preserve">Comune di Corleto </t>
  </si>
  <si>
    <t>Piazza Plebiscito, 5</t>
  </si>
  <si>
    <t>Corleto Perticara</t>
  </si>
  <si>
    <t>Comune di COLOBRARO</t>
  </si>
  <si>
    <t>Via Maria SS. D'Anglona, 41</t>
  </si>
  <si>
    <t>Colobraro</t>
  </si>
  <si>
    <t>Comune di RAPONE</t>
  </si>
  <si>
    <t>Corso Umberto I, 18</t>
  </si>
  <si>
    <t>Rapone</t>
  </si>
  <si>
    <t>Comune di SAVOIA DI LUCANIA</t>
  </si>
  <si>
    <t xml:space="preserve">Piazza Plebiscito </t>
  </si>
  <si>
    <t>Savoia di Lucania</t>
  </si>
  <si>
    <t>Comune di NOEPOLI</t>
  </si>
  <si>
    <t>Piazza G. Marconi, 12</t>
  </si>
  <si>
    <t>Noepoli</t>
  </si>
  <si>
    <t>Comune di GALLICCHIO</t>
  </si>
  <si>
    <t>Via Papa Giovanni XXIII, 1</t>
  </si>
  <si>
    <t>Gallicchio</t>
  </si>
  <si>
    <t>Comune di RUVO DEL MONTE</t>
  </si>
  <si>
    <t>Viale della Repubblica, 1</t>
  </si>
  <si>
    <t>Ruvo del Monte</t>
  </si>
  <si>
    <t>Comune di CASTELLUCCIO SUPERIORE</t>
  </si>
  <si>
    <t>Via Strada Provinciale, 46</t>
  </si>
  <si>
    <t>Castelluccio Superiore</t>
  </si>
  <si>
    <t>Comune di CAMPOMAGGIORE</t>
  </si>
  <si>
    <t>Via Regina Margherita, 2</t>
  </si>
  <si>
    <t>Campomaggiore</t>
  </si>
  <si>
    <t>Comune di PIETRAPERTOSA</t>
  </si>
  <si>
    <t>Via della Speranza, 159</t>
  </si>
  <si>
    <t>Pietrapertosa</t>
  </si>
  <si>
    <t>Comune di SAN CHIRICO RAPARO</t>
  </si>
  <si>
    <t>Piazza Roma 1</t>
  </si>
  <si>
    <t>San Chirico Raparo</t>
  </si>
  <si>
    <t>Comune di TERRANOVA DI POLLINO</t>
  </si>
  <si>
    <t xml:space="preserve">Via Dante </t>
  </si>
  <si>
    <t>Terranova di Pollino</t>
  </si>
  <si>
    <t>Comune di GORGOGLIONE</t>
  </si>
  <si>
    <t>Via Roma, 159</t>
  </si>
  <si>
    <t>Gorgoglione</t>
  </si>
  <si>
    <t>Comune di SARCONI</t>
  </si>
  <si>
    <t>Piazza Municipio, 11</t>
  </si>
  <si>
    <t>Sarconi</t>
  </si>
  <si>
    <t>Comune di CASTELGRANDE</t>
  </si>
  <si>
    <t>Via Guglielmo Marconi, 39</t>
  </si>
  <si>
    <t>Castelgrande</t>
  </si>
  <si>
    <t>Comune di SPINOSO</t>
  </si>
  <si>
    <t xml:space="preserve">Via B. Petrocelli </t>
  </si>
  <si>
    <t>Spinoso</t>
  </si>
  <si>
    <t>Comune di SAN CHIRICO NUOVO</t>
  </si>
  <si>
    <t xml:space="preserve">Viale G. Marconi </t>
  </si>
  <si>
    <t>San Chirico Nuovo</t>
  </si>
  <si>
    <t>Comune di CASTRONUOVO DI SANT'ANDREA</t>
  </si>
  <si>
    <t>Piazza Guglielmo Marconi, 3</t>
  </si>
  <si>
    <t>Castronuovo di Sant'Andrea</t>
  </si>
  <si>
    <t>Comune di ACCETTURA</t>
  </si>
  <si>
    <t>Via Roma, 1</t>
  </si>
  <si>
    <t>Accettura</t>
  </si>
  <si>
    <t>Comune di NEMOLI</t>
  </si>
  <si>
    <t xml:space="preserve">Piazza Umberto I </t>
  </si>
  <si>
    <t>Nemoli</t>
  </si>
  <si>
    <t>Comune di SAN SEVERINO LUCANO</t>
  </si>
  <si>
    <t>Via San Vincenzo, 69</t>
  </si>
  <si>
    <t>San Severino Lucano</t>
  </si>
  <si>
    <t>Comune di MASCHITO</t>
  </si>
  <si>
    <t>Via Cariati, 114</t>
  </si>
  <si>
    <t>Maschito</t>
  </si>
  <si>
    <t>Comune di ROCCANOVA</t>
  </si>
  <si>
    <t>Piazza del Popolo, 12</t>
  </si>
  <si>
    <t>Roccanova</t>
  </si>
  <si>
    <t>Comune di RIPACANDIDA</t>
  </si>
  <si>
    <t xml:space="preserve">Via Santa Maria, 40/F </t>
  </si>
  <si>
    <t>Ripacandida</t>
  </si>
  <si>
    <t>Comune di GROTTOLE</t>
  </si>
  <si>
    <t>Viale Kennedy, 2</t>
  </si>
  <si>
    <t>Grottole</t>
  </si>
  <si>
    <t>Comune di SALANDRA</t>
  </si>
  <si>
    <t xml:space="preserve">Via Regina Margherita </t>
  </si>
  <si>
    <t>Salandra</t>
  </si>
  <si>
    <t>Comune di ROTONDELLA</t>
  </si>
  <si>
    <t>Piazza della Repubblica, 6</t>
  </si>
  <si>
    <t>Rotondella</t>
  </si>
  <si>
    <t>Comune di VAGLIO BASILICATA</t>
  </si>
  <si>
    <t xml:space="preserve">Via Carmine </t>
  </si>
  <si>
    <t>Vaglio Basilicata</t>
  </si>
  <si>
    <t>Comune di CANCELLARA</t>
  </si>
  <si>
    <t>Via Salvatore Basile, 1</t>
  </si>
  <si>
    <t>Cancellara</t>
  </si>
  <si>
    <t>Comune di MONTEMILONE</t>
  </si>
  <si>
    <t>Viale Regina Elena, 2</t>
  </si>
  <si>
    <t>Montemilone</t>
  </si>
  <si>
    <t>Comune di BANZI</t>
  </si>
  <si>
    <t xml:space="preserve">Piazza Municipio </t>
  </si>
  <si>
    <t>Banzi</t>
  </si>
  <si>
    <t>Comune di TRECCHINA</t>
  </si>
  <si>
    <t>Via Roma, 17</t>
  </si>
  <si>
    <t>Trecchina</t>
  </si>
  <si>
    <t>Comune di SATRIANO DI LUCANIA</t>
  </si>
  <si>
    <t>Via G. De Gregorio, 23</t>
  </si>
  <si>
    <t>Satriano di Lucania</t>
  </si>
  <si>
    <t>Comune di ALBANO DI LUCANIA</t>
  </si>
  <si>
    <t>Via Provinciale, 53</t>
  </si>
  <si>
    <t>Albano di Lucania</t>
  </si>
  <si>
    <t>Comune di VIETRI DI POTENZA</t>
  </si>
  <si>
    <t>Viale Tracciolino, 3</t>
  </si>
  <si>
    <t>Vietri di Potenza</t>
  </si>
  <si>
    <t>Comune di CHIAROMONTE</t>
  </si>
  <si>
    <t>Via Giuseppe Garibaldi, 5</t>
  </si>
  <si>
    <t>Chiaromonte</t>
  </si>
  <si>
    <t>Comune di STIGLIANO</t>
  </si>
  <si>
    <t>Via Zanardelli, 33</t>
  </si>
  <si>
    <t>Stigliano</t>
  </si>
  <si>
    <t>Comune di VIGGIANO</t>
  </si>
  <si>
    <t>Via Roma, 51</t>
  </si>
  <si>
    <t>Viggiano</t>
  </si>
  <si>
    <t>Comune di ABRIOLA</t>
  </si>
  <si>
    <t>Via Passarelli, 42</t>
  </si>
  <si>
    <t>Abriola</t>
  </si>
  <si>
    <t>Comune di LAURENZANA</t>
  </si>
  <si>
    <t>Via SS 92, 31</t>
  </si>
  <si>
    <t>Laurenzana</t>
  </si>
  <si>
    <t>Comune di ATELLA</t>
  </si>
  <si>
    <t>Piazza Matteotti, 1</t>
  </si>
  <si>
    <t>Atella</t>
  </si>
  <si>
    <t>Comune di ANZI</t>
  </si>
  <si>
    <t>Via Fittipaldi, 1</t>
  </si>
  <si>
    <t>Anzi</t>
  </si>
  <si>
    <t>Comune di VIGGIANELLO</t>
  </si>
  <si>
    <t>Corso Senatore De Filpo, 26</t>
  </si>
  <si>
    <t>Viggianello</t>
  </si>
  <si>
    <t>Comune di POMARICO</t>
  </si>
  <si>
    <t>Corso Garibaldi, 6</t>
  </si>
  <si>
    <t>Pomarico</t>
  </si>
  <si>
    <t>Comune di RIVELLO</t>
  </si>
  <si>
    <t xml:space="preserve">Viale Monastero </t>
  </si>
  <si>
    <t>Rivello</t>
  </si>
  <si>
    <t>Comune di SAN FELE</t>
  </si>
  <si>
    <t>Via Mazzini, 1</t>
  </si>
  <si>
    <t>San Fele</t>
  </si>
  <si>
    <t>Comune di ROTONDA</t>
  </si>
  <si>
    <t>Via Roma, 56</t>
  </si>
  <si>
    <t>Rotonda</t>
  </si>
  <si>
    <t>Comune di OPPIDO LUCANO</t>
  </si>
  <si>
    <t>Via Bari, 14</t>
  </si>
  <si>
    <t>Oppido Lucano</t>
  </si>
  <si>
    <t>Comune di BARILE</t>
  </si>
  <si>
    <t xml:space="preserve">Via Carlo Alberto dalla Chiesa </t>
  </si>
  <si>
    <t>Barile</t>
  </si>
  <si>
    <t>Comune di RAPOLLA</t>
  </si>
  <si>
    <t>Via Aldo Moro, 27</t>
  </si>
  <si>
    <t>Rapolla</t>
  </si>
  <si>
    <t>Comune di NOVA SIRI</t>
  </si>
  <si>
    <t>Largo Melidoro, 1</t>
  </si>
  <si>
    <t>Nova Siri</t>
  </si>
  <si>
    <t>Comune di GENZANO DI LUCANIA</t>
  </si>
  <si>
    <t>Piazza Risorgimento, 1</t>
  </si>
  <si>
    <t>Comune di MARSICO NUOVO</t>
  </si>
  <si>
    <t xml:space="preserve">Via Municipio </t>
  </si>
  <si>
    <t>Marsico Nuovo</t>
  </si>
  <si>
    <t>Comune di Palazzo San Gervasio</t>
  </si>
  <si>
    <t>Via Roma, 34</t>
  </si>
  <si>
    <t>Palazzo San Gervasio</t>
  </si>
  <si>
    <t>Comune di MARATEA</t>
  </si>
  <si>
    <t>Piazza Biagio Vitolo, 1</t>
  </si>
  <si>
    <t>Maratea</t>
  </si>
  <si>
    <t>Comune di BRIENZA</t>
  </si>
  <si>
    <t>Piazza Municipio, 1</t>
  </si>
  <si>
    <t>Brienza</t>
  </si>
  <si>
    <t>Comune di SANT'ARCANGELO</t>
  </si>
  <si>
    <t>Corso Vittorio Emanuele, 1</t>
  </si>
  <si>
    <t>Sant'Arcangelo</t>
  </si>
  <si>
    <t>Comune di MURO LUCANO</t>
  </si>
  <si>
    <t xml:space="preserve">Via Roma </t>
  </si>
  <si>
    <t>Muro Lucano</t>
  </si>
  <si>
    <t>Comune di SENISE</t>
  </si>
  <si>
    <t xml:space="preserve">Strada Comunale Mercato </t>
  </si>
  <si>
    <t>Senise</t>
  </si>
  <si>
    <t>Comune di LAVELLO</t>
  </si>
  <si>
    <t>Via Cavour, 10</t>
  </si>
  <si>
    <t>Lavello</t>
  </si>
  <si>
    <t>Comune di PISTICCI</t>
  </si>
  <si>
    <t>Piazza dei Caduti, 1</t>
  </si>
  <si>
    <t>Pisticci</t>
  </si>
  <si>
    <t>Comune di LAURIA</t>
  </si>
  <si>
    <t>Lauria</t>
  </si>
  <si>
    <t>Comune di MATERA</t>
  </si>
  <si>
    <t>Via Aldo Moro, 1</t>
  </si>
  <si>
    <t>Matera</t>
  </si>
  <si>
    <t>TOT. ALTRI ENTI NON INDICATI IN ELENCO</t>
  </si>
  <si>
    <t>Comune di POLICORO</t>
  </si>
  <si>
    <t>PIAZZA A. MORO 1</t>
  </si>
  <si>
    <t>Policoro</t>
  </si>
  <si>
    <t>02090000797756</t>
  </si>
  <si>
    <t>00882602249787</t>
  </si>
  <si>
    <t>00882609725581</t>
  </si>
  <si>
    <t>01613882000204</t>
  </si>
  <si>
    <t>01611837000156</t>
  </si>
  <si>
    <t>00880000335961</t>
  </si>
  <si>
    <t>00882608156200</t>
  </si>
  <si>
    <t>08180000015965</t>
  </si>
  <si>
    <t>08180000012919</t>
  </si>
  <si>
    <t>01611865001822</t>
  </si>
  <si>
    <t>11270000017783</t>
  </si>
  <si>
    <t>00882602535441</t>
  </si>
  <si>
    <t>61491391003444</t>
  </si>
  <si>
    <t>00000032982901</t>
  </si>
  <si>
    <t>00880000645389</t>
  </si>
  <si>
    <t>00882602616860</t>
  </si>
  <si>
    <t>11270000018510</t>
  </si>
  <si>
    <t>61491379001420</t>
  </si>
  <si>
    <t>00882607485881</t>
  </si>
  <si>
    <t>00880000054719</t>
  </si>
  <si>
    <t>61491896006739</t>
  </si>
  <si>
    <t>00882611292828</t>
  </si>
  <si>
    <t>00880001463603</t>
  </si>
  <si>
    <t>61491859001762</t>
  </si>
  <si>
    <t>61491889001790</t>
  </si>
  <si>
    <t>01611889001403</t>
  </si>
  <si>
    <t>00880000629005</t>
  </si>
  <si>
    <t>08180000011228</t>
  </si>
  <si>
    <t>08180000008265</t>
  </si>
  <si>
    <t>00885200198298</t>
  </si>
  <si>
    <t>11270000001405</t>
  </si>
  <si>
    <t>10430000202440</t>
  </si>
  <si>
    <t>01611838001647</t>
  </si>
  <si>
    <t>00882602395994</t>
  </si>
  <si>
    <t>00885200197878</t>
  </si>
  <si>
    <t>10430000050144</t>
  </si>
  <si>
    <t>01611391002553</t>
  </si>
  <si>
    <t>01611838001646</t>
  </si>
  <si>
    <t>01611380000421</t>
  </si>
  <si>
    <t>00800010612465</t>
  </si>
  <si>
    <t>00880001897122</t>
  </si>
  <si>
    <t>00880001147982</t>
  </si>
  <si>
    <t>02431104201101</t>
  </si>
  <si>
    <t>02090000039067</t>
  </si>
  <si>
    <t>00882602247344</t>
  </si>
  <si>
    <t>02273200497500</t>
  </si>
  <si>
    <t>29640000000153</t>
  </si>
  <si>
    <t>02430901116001</t>
  </si>
  <si>
    <t>00882602343648</t>
  </si>
  <si>
    <t>00882602400570</t>
  </si>
  <si>
    <t>01611838000466</t>
  </si>
  <si>
    <t>11270000001665</t>
  </si>
  <si>
    <t>00885200208725</t>
  </si>
  <si>
    <t>00882609779547</t>
  </si>
  <si>
    <t>00882607790553</t>
  </si>
  <si>
    <t>00882609773771</t>
  </si>
  <si>
    <t>00882607783798</t>
  </si>
  <si>
    <t>00882609701210</t>
  </si>
  <si>
    <t>00882607783764</t>
  </si>
  <si>
    <t>00882607791809</t>
  </si>
  <si>
    <t>00882602395499</t>
  </si>
  <si>
    <t>00882602400190</t>
  </si>
  <si>
    <t>00882604110821</t>
  </si>
  <si>
    <t>00882602398386</t>
  </si>
  <si>
    <t>00882607231343</t>
  </si>
  <si>
    <t>00882602382570</t>
  </si>
  <si>
    <t>00882607852932</t>
  </si>
  <si>
    <t>00882602388312</t>
  </si>
  <si>
    <t>00882602400505</t>
  </si>
  <si>
    <t>09243303002113</t>
  </si>
  <si>
    <t>02660000402253</t>
  </si>
  <si>
    <t>09243303002112</t>
  </si>
  <si>
    <t>02667718000002</t>
  </si>
  <si>
    <t>02660000477323</t>
  </si>
  <si>
    <t>00882647102256</t>
  </si>
  <si>
    <t>00882609622374</t>
  </si>
  <si>
    <t>00882647108758</t>
  </si>
  <si>
    <t>00880000189853</t>
  </si>
  <si>
    <t>00882609853086</t>
  </si>
  <si>
    <t>00880000187492</t>
  </si>
  <si>
    <t>61491901001533</t>
  </si>
  <si>
    <t>01611901001139</t>
  </si>
  <si>
    <t>01611901000373</t>
  </si>
  <si>
    <t>01611901000854</t>
  </si>
  <si>
    <t>01611901001104</t>
  </si>
  <si>
    <t>01611901001306</t>
  </si>
  <si>
    <t>61491901001500</t>
  </si>
  <si>
    <t>02437701160001</t>
  </si>
  <si>
    <t>02437701352001</t>
  </si>
  <si>
    <t>02437701441001</t>
  </si>
  <si>
    <t>02437701458001</t>
  </si>
  <si>
    <t>02437701111001</t>
  </si>
  <si>
    <t>02437701169001</t>
  </si>
  <si>
    <t>02439900029534</t>
  </si>
  <si>
    <t>02437701356003</t>
  </si>
  <si>
    <t>A.S.M. AZ SANITARIA LOCALE MATERA</t>
  </si>
  <si>
    <t>AZIENDA SANITARIA LOCALE POTENZA</t>
  </si>
  <si>
    <t>CAMERA DI COMMERCIO INDUSTRIA ARTIGIANATO E AGRICOLTURA</t>
  </si>
  <si>
    <t>ENTE PARCO NAZIONALE DELL'APPENNINO LUCANO</t>
  </si>
  <si>
    <t>COMUNE DI CASTELLUCCIO INFERIORE</t>
  </si>
  <si>
    <t>COMUNE BELLA</t>
  </si>
  <si>
    <t>COMUNE DI FRANCAVILLA IN SINNI</t>
  </si>
  <si>
    <t>A.T.E.R. POTENZA</t>
  </si>
  <si>
    <t>ATER DI MATERA</t>
  </si>
  <si>
    <t>ACQUEDOTTO LUCANO SPA</t>
  </si>
  <si>
    <t>COMUNE DI SCANZANO JONICO</t>
  </si>
  <si>
    <t>AGENZIA REGIONALE ARLAB</t>
  </si>
  <si>
    <t>COMUNE DI BANZI</t>
  </si>
  <si>
    <t>COMUNE DI STIGLIANO</t>
  </si>
  <si>
    <t>COMUNE DI SANT'ANGELO LE FRATTE</t>
  </si>
  <si>
    <t>COMUNE DI MASCHITO</t>
  </si>
  <si>
    <t>COMUNE DI TOLVE</t>
  </si>
  <si>
    <t>COMUNE DI SATRIANO DI LUCANIA</t>
  </si>
  <si>
    <t>CONSERVATORIO DI MUSICA STATALE "E. R. DUNI" DI MATERA</t>
  </si>
  <si>
    <t>GROTTOLE</t>
  </si>
  <si>
    <t>SANT'ARCANGELO</t>
  </si>
  <si>
    <t>SANT'ANGELO LE FRATTE</t>
  </si>
  <si>
    <t>SAN MARTINO D'AGRI</t>
  </si>
  <si>
    <t>BARAGIANO</t>
  </si>
  <si>
    <t>00882610214161</t>
  </si>
  <si>
    <t>00880001997182</t>
  </si>
  <si>
    <t>00880001020209</t>
  </si>
  <si>
    <t>00882607583602</t>
  </si>
  <si>
    <t>VIA JONICA</t>
  </si>
  <si>
    <t>VIA DELLA FISICA</t>
  </si>
  <si>
    <t>VIA DELLA CHIMICA</t>
  </si>
  <si>
    <t>VIA CHIANCALATA</t>
  </si>
  <si>
    <t>VIALE SALERNO</t>
  </si>
  <si>
    <t>VIALE REGINA MARGHERITA</t>
  </si>
  <si>
    <t>VIA PRINCIPE DI NAPOLI</t>
  </si>
  <si>
    <t>VIA MONTESCAGLIOSO</t>
  </si>
  <si>
    <t>VIALE JONIO</t>
  </si>
  <si>
    <t>LOCALITA' CENTRO AGRICOLO</t>
  </si>
  <si>
    <t>VIA VITTORIO VENETO</t>
  </si>
  <si>
    <t>VIA GIACOMO MATTEOTTI</t>
  </si>
  <si>
    <t>CONTRADA CHIANCALATA</t>
  </si>
  <si>
    <t>VIA AGNESOD</t>
  </si>
  <si>
    <t>VIA ALDO MORO</t>
  </si>
  <si>
    <t>VIA ANTONIO GRAMSCI</t>
  </si>
  <si>
    <t>VIALE DELLA RESISTENZA</t>
  </si>
  <si>
    <t>VIA MEDAGLIA D' ORO SINISI</t>
  </si>
  <si>
    <t>VIA DELLA LIBERTA'</t>
  </si>
  <si>
    <t>VIA RICCIARDI</t>
  </si>
  <si>
    <t>VIA DEI PEUCETI</t>
  </si>
  <si>
    <t>VIA VITTORIO EMANUELE</t>
  </si>
  <si>
    <t>VIA ALCIDE DE GASPERI</t>
  </si>
  <si>
    <t>VIA ISABELLA MORRA</t>
  </si>
  <si>
    <t>VIA RAFFAELE JOZZINO</t>
  </si>
  <si>
    <t>PIAZZA FIRENZE</t>
  </si>
  <si>
    <t>VIA MARTIRI D' UNGHERIA</t>
  </si>
  <si>
    <t>CORSO DANTE</t>
  </si>
  <si>
    <t>VIALE BELVEDERE</t>
  </si>
  <si>
    <t>VIALE VITTORIO VENETO</t>
  </si>
  <si>
    <t>VIALE DEI CADUTI</t>
  </si>
  <si>
    <t>VIA DEL CONCILIO VATICANO II</t>
  </si>
  <si>
    <t>VIA GIUSEPPE DI VITTORIO</t>
  </si>
  <si>
    <t>VIA BRENNERO</t>
  </si>
  <si>
    <t>PIAZZA CATTEDRALE</t>
  </si>
  <si>
    <t>VIA GIOVAN BATTISTA DI CIO</t>
  </si>
  <si>
    <t>VIA MANHES</t>
  </si>
  <si>
    <t>VIA DEI LONGOBARDI</t>
  </si>
  <si>
    <t>VIA GIOVANNI BACHELET</t>
  </si>
  <si>
    <t>VIA XXV APRILE</t>
  </si>
  <si>
    <t>VIA CARICCHIO</t>
  </si>
  <si>
    <t>VIA GIUSTINO FORTUNATO</t>
  </si>
  <si>
    <t>VIA CAPANNE</t>
  </si>
  <si>
    <t>CONTRADA CALDA</t>
  </si>
  <si>
    <t>CONTRADA ROTALUPO</t>
  </si>
  <si>
    <t>VIA ALESSANDRO MANZONI</t>
  </si>
  <si>
    <t>CONTRADA PUPOLO</t>
  </si>
  <si>
    <t>CONTRADA PARCO CARROSO</t>
  </si>
  <si>
    <t>VIA NAZIONALE</t>
  </si>
  <si>
    <t>PIAZZA MUNICIPIO</t>
  </si>
  <si>
    <t>VIA KENNEDY</t>
  </si>
  <si>
    <t>CORSO GIUSEPPE GARIBALDI</t>
  </si>
  <si>
    <t>VIA MONTE COPPOLA</t>
  </si>
  <si>
    <t>VIA CAPPELLUTI</t>
  </si>
  <si>
    <t>VIALE IONIO</t>
  </si>
  <si>
    <t>VIA PRATO</t>
  </si>
  <si>
    <t>VIA SAN GIOVANNI BOSCO</t>
  </si>
  <si>
    <t>VIALE GIUSEPPE MAZZINI</t>
  </si>
  <si>
    <t>VIA ROMA</t>
  </si>
  <si>
    <t>VIA FRATELLI CERVI</t>
  </si>
  <si>
    <t>VIA ANTONIO DE VITI DE MARCO</t>
  </si>
  <si>
    <t>VIA DEL GALLITELLO</t>
  </si>
  <si>
    <t>VIA ETTORE CICCOTTI</t>
  </si>
  <si>
    <t>VIA DELLA PINETA</t>
  </si>
  <si>
    <t>CONTRADA SAN FELICE</t>
  </si>
  <si>
    <t>VIA BENEDETTO CROCE</t>
  </si>
  <si>
    <t>VIA DI MACCHIA ROMANA</t>
  </si>
  <si>
    <t>VIA PROVINCIALE</t>
  </si>
  <si>
    <t>VIA FOGGIA</t>
  </si>
  <si>
    <t>VIALE CRISTOFORO COLOMBO</t>
  </si>
  <si>
    <t>CONTRADA SAN PIETRO</t>
  </si>
  <si>
    <t>VIA SAN BIAGIO S. P.</t>
  </si>
  <si>
    <t>VIA CONVENTO</t>
  </si>
  <si>
    <t>VIA VILLA COMUNALE</t>
  </si>
  <si>
    <t>VIA SANTA LUCIA</t>
  </si>
  <si>
    <t>VIA PIANO LIPPI</t>
  </si>
  <si>
    <t>VIA ALESSANDRO SMILARI</t>
  </si>
  <si>
    <t>VIA MADONNA DI LORETO</t>
  </si>
  <si>
    <t>VIA MONASTERO</t>
  </si>
  <si>
    <t>VIALE GIUSTINO FORTUNATO</t>
  </si>
  <si>
    <t>VIA DEL MOLO</t>
  </si>
  <si>
    <t>PIAZZA GUGLIELMO MARCONI</t>
  </si>
  <si>
    <t>VIA TOGLIATTI</t>
  </si>
  <si>
    <t>VIA XI FEBBRAIO</t>
  </si>
  <si>
    <t>VIA GIORGIO AMENDOLA</t>
  </si>
  <si>
    <t>VIA VITALE GERMANI</t>
  </si>
  <si>
    <t>VIA GIOVANNI DI GIURA</t>
  </si>
  <si>
    <t>VIA ZANARDELLI</t>
  </si>
  <si>
    <t>RIONE VIGNALE</t>
  </si>
  <si>
    <t>VIA SAN VINCENZO</t>
  </si>
  <si>
    <t>CONTRADA SANTA CATERINA</t>
  </si>
  <si>
    <t>VIA DOMENICO PESCE</t>
  </si>
  <si>
    <t>CONTRADA ANZOLECONTE</t>
  </si>
  <si>
    <t>RIONE PIETRO NENNI</t>
  </si>
  <si>
    <t>VICO I SAN MARCO</t>
  </si>
  <si>
    <t>CONTRADA CERRETA TRINITA' SICILIA</t>
  </si>
  <si>
    <t>PIAZZA PLEBISCITO</t>
  </si>
  <si>
    <t>VIA SAN BIAGIO</t>
  </si>
  <si>
    <t>VIA GUGLIELMO MARCONI</t>
  </si>
  <si>
    <t>VIA PASCHIERE</t>
  </si>
  <si>
    <t>PIAZZA GIOVANNI FALCONE</t>
  </si>
  <si>
    <t>VIA SAN REMO</t>
  </si>
  <si>
    <t>VIA GUIDO ROSSA</t>
  </si>
  <si>
    <t>VIA GENERALE CARLO ALBERTO DALLA CHIESA</t>
  </si>
  <si>
    <t>VIA FRANCESCO SCERRE</t>
  </si>
  <si>
    <t>CORSO VITTORIO EMANUELE</t>
  </si>
  <si>
    <t>VIA PIACENZA</t>
  </si>
  <si>
    <t>VIA POTITO PETRONE</t>
  </si>
  <si>
    <t>VIALE EUROPA</t>
  </si>
  <si>
    <t>VIA VALLE D' AOSTA</t>
  </si>
  <si>
    <t>VICOLO PARRELLA</t>
  </si>
  <si>
    <t>VIA NAPOLI</t>
  </si>
  <si>
    <t>VIA PABLO NERUDA</t>
  </si>
  <si>
    <t>VIA GIUSEPPE GARIBALDI</t>
  </si>
  <si>
    <t>VIA SAN DEMETRIO</t>
  </si>
  <si>
    <t>VIA FRANCESCO TORRACA</t>
  </si>
  <si>
    <t>PIAZZA ANTONIO GRAMSCI</t>
  </si>
  <si>
    <t>VIA APPIA</t>
  </si>
  <si>
    <t>VIA M. FERRARA</t>
  </si>
  <si>
    <t>STRADA STATALE 93</t>
  </si>
  <si>
    <t>VIALE REGINA ELENA</t>
  </si>
  <si>
    <t>VICO CHIESA</t>
  </si>
  <si>
    <t>VIA MICHELE RIGILLO</t>
  </si>
  <si>
    <t>VIALE LIBERTA'</t>
  </si>
  <si>
    <t>VIA D' ADDEZIO</t>
  </si>
  <si>
    <t>VIALE VILLA D' ERRICO</t>
  </si>
  <si>
    <t>VIA UGO FOSCOLO</t>
  </si>
  <si>
    <t>PIAZZA GUITURA</t>
  </si>
  <si>
    <t>VIA LEONARDO DA VINCI</t>
  </si>
  <si>
    <t>VIA SAN LEONARDO</t>
  </si>
  <si>
    <t>VIA CRISTOFORO COLOMBO</t>
  </si>
  <si>
    <t>LARGO VITTORIO VENETO</t>
  </si>
  <si>
    <t>VIA REGINA ELENA</t>
  </si>
  <si>
    <t>VIA ROCCO SCOTELLARO</t>
  </si>
  <si>
    <t>VIA SAN ROCCO</t>
  </si>
  <si>
    <t>PIAZZA UMBERTO I</t>
  </si>
  <si>
    <t>PIAZZA ISABELLA MORRA</t>
  </si>
  <si>
    <t>VIA ORTONE</t>
  </si>
  <si>
    <t>VIA VIGNA LA CORTE</t>
  </si>
  <si>
    <t>CORSO GUGLIELMO MARCONI</t>
  </si>
  <si>
    <t>VIA PADRE PIO</t>
  </si>
  <si>
    <t>CORSO XVIII AGOSTO 1860</t>
  </si>
  <si>
    <t>VIA LUCANA</t>
  </si>
  <si>
    <t>VIA MERIDIONALE</t>
  </si>
  <si>
    <t>CORSO ITALIA</t>
  </si>
  <si>
    <t>STRADA PROVINCIALE S.P. 14</t>
  </si>
  <si>
    <t>VIA GANDHI</t>
  </si>
  <si>
    <t>VIA GIUSEPPE ZANARDELLI</t>
  </si>
  <si>
    <t>VIA ENRICO FERMI</t>
  </si>
  <si>
    <t>VIA PACINI</t>
  </si>
  <si>
    <t>FRAZIONE SANT'ANGELO</t>
  </si>
  <si>
    <t>VIA DON MILANI</t>
  </si>
  <si>
    <t>VIA ORLANDO</t>
  </si>
  <si>
    <t>VIA SAN MICHELE FUORI LE MURA</t>
  </si>
  <si>
    <t>VIA GIULIO CORBO</t>
  </si>
  <si>
    <t>CORSO EMANUELE GIANTURCO</t>
  </si>
  <si>
    <t>VIA GIACOMO LEOPARDI</t>
  </si>
  <si>
    <t>VIA ORTO BOTANICO</t>
  </si>
  <si>
    <t>VIALE XVIII AGOSTO</t>
  </si>
  <si>
    <t>VIALE ANDREA DORIA</t>
  </si>
  <si>
    <t>VIA SANTISSIMA TRINITA'</t>
  </si>
  <si>
    <t>VIA CITTA' GIARDINO</t>
  </si>
  <si>
    <t>PIAZZA CAMILLO BENSO CONTE DI CAVOUR</t>
  </si>
  <si>
    <t>VIA SANT'ANTONIO</t>
  </si>
  <si>
    <t>LARGO URBANO II</t>
  </si>
  <si>
    <t>VIA BOSCO III</t>
  </si>
  <si>
    <t>CORSO VITTORIO EMANUELE III</t>
  </si>
  <si>
    <t>LARGO EMANUELE GIANTURCO</t>
  </si>
  <si>
    <t>PIAZZA LOMBARDO RADICE</t>
  </si>
  <si>
    <t>VIA ANACREONTE</t>
  </si>
  <si>
    <t>VIA GALILEO GALILEI</t>
  </si>
  <si>
    <t>VIALE ALBERT SCHWARTZ</t>
  </si>
  <si>
    <t>VIA SAN DONATO</t>
  </si>
  <si>
    <t>VIA PIETRO NENNI</t>
  </si>
  <si>
    <t>VIALE ORAZIO FLACCO</t>
  </si>
  <si>
    <t>LARGO FONTANA GRANDE</t>
  </si>
  <si>
    <t>VIA ESTRAMURALE BASENTO</t>
  </si>
  <si>
    <t>CORSO DEI LAVORATORI</t>
  </si>
  <si>
    <t>LARGO PLEBISCITO</t>
  </si>
  <si>
    <t>VIALE ALDO MORO</t>
  </si>
  <si>
    <t>LARGO GIUSEPPE GARIBALDI</t>
  </si>
  <si>
    <t>VIA CAPITANO PORCELLINI</t>
  </si>
  <si>
    <t>CONTRADA FORNACE</t>
  </si>
  <si>
    <t>VIA CASE SPARSE</t>
  </si>
  <si>
    <t>LARGO DELL' AREA SACRA</t>
  </si>
  <si>
    <t>PIAZZA GIUSEPPE GARIBALDI</t>
  </si>
  <si>
    <t>VIA ARNALDO SPALTRO</t>
  </si>
  <si>
    <t>CONTRADA SAN ROCCO</t>
  </si>
  <si>
    <t>VIA INGEGNER GIOVANNI BRUNO</t>
  </si>
  <si>
    <t>CONTRADA CAPOZZOLE</t>
  </si>
  <si>
    <t>VIA GIORDANO BRUNO</t>
  </si>
  <si>
    <t>VIA DEI GIARDINI</t>
  </si>
  <si>
    <t>FRAZIONE SCALERA</t>
  </si>
  <si>
    <t>VIA DRAGONETTI</t>
  </si>
  <si>
    <t>CONTRADA ISCA LUNGA</t>
  </si>
  <si>
    <t>VIA AUTONOMIA</t>
  </si>
  <si>
    <t>VIA CAMPO SPORTIVO</t>
  </si>
  <si>
    <t>VIALE I MAGGIO</t>
  </si>
  <si>
    <t>CORSO GRANDE UMBERTO I</t>
  </si>
  <si>
    <t>VIA SIRLEO</t>
  </si>
  <si>
    <t>VIA PORTA NUOVA</t>
  </si>
  <si>
    <t>VIA MATTEO COSENTINO</t>
  </si>
  <si>
    <t>CONTRADA VIGNA CHIESA</t>
  </si>
  <si>
    <t>CONTRADA SANT' ELANIA</t>
  </si>
  <si>
    <t>VIA PORTAPIA</t>
  </si>
  <si>
    <t>VIA MONS. CARMELO FIORDALISI</t>
  </si>
  <si>
    <t>VIA MEDICO LUIGI FERRARA</t>
  </si>
  <si>
    <t>VIA CAPPUCCINI</t>
  </si>
  <si>
    <t>VIA SANT' INFANTINO</t>
  </si>
  <si>
    <t>VIA BERNARDO MAIORINO</t>
  </si>
  <si>
    <t>PIAZZALE BERLINGUER</t>
  </si>
  <si>
    <t>VIA DEI TIGLI</t>
  </si>
  <si>
    <t>VIA DEI GERANI</t>
  </si>
  <si>
    <t>PIAZZA DELLA REPUBBLICA</t>
  </si>
  <si>
    <t>PIAZZA SANT' ANNA</t>
  </si>
  <si>
    <t>PIAZZA DELL'UNITA' D'ITALIA</t>
  </si>
  <si>
    <t>VIA SALVO D' ACQUISTO</t>
  </si>
  <si>
    <t>LARGO BONIFACIO DE LUCA</t>
  </si>
  <si>
    <t>VICO VI PROVINCIALE</t>
  </si>
  <si>
    <t>LARGO GUGLIELMO MARCONI</t>
  </si>
  <si>
    <t>VIA PIETRO LA CAVA</t>
  </si>
  <si>
    <t>VIA CHIESA MAGNANO</t>
  </si>
  <si>
    <t>VIA DANTE ALIGHIERI</t>
  </si>
  <si>
    <t>VIA UGO LA MALFA</t>
  </si>
  <si>
    <t>VIA LUIGI CARIATI</t>
  </si>
  <si>
    <t>CORSO FRATELLI GIURA</t>
  </si>
  <si>
    <t>VIA GABRIELE D' ANNUNZIO</t>
  </si>
  <si>
    <t>CORSO TRIESTE</t>
  </si>
  <si>
    <t>PIAZZA FEDERICO II DI SVEVIA</t>
  </si>
  <si>
    <t>VIA VENEZIA</t>
  </si>
  <si>
    <t>VIA PISA</t>
  </si>
  <si>
    <t>VIA SCESA CASTELLO</t>
  </si>
  <si>
    <t>VIA SANT' AGOSTINO</t>
  </si>
  <si>
    <t>VIA SAN PIETRO</t>
  </si>
  <si>
    <t>CONTRADA SANT' ABRUZZESE</t>
  </si>
  <si>
    <t>VIA LUIGI AQUILECCHIA</t>
  </si>
  <si>
    <t>VICO RISPOLI</t>
  </si>
  <si>
    <t>VIA FRANCESCO LO PINTO</t>
  </si>
  <si>
    <t>PIAZZA DELLA VITTORIA</t>
  </si>
  <si>
    <t>LARGO ABELE MANCINI</t>
  </si>
  <si>
    <t>PIAZZA IV NOVEMBRE</t>
  </si>
  <si>
    <t>CONTRADA SERRE</t>
  </si>
  <si>
    <t>VIA ESTRAMURALE TORRE DI FINO</t>
  </si>
  <si>
    <t>VIA SANTA MARIA DELLE GRAZIE</t>
  </si>
  <si>
    <t>VIA DOMENICO GALANTE</t>
  </si>
  <si>
    <t>VIA GIOVANNI PASCOLI</t>
  </si>
  <si>
    <t>VIA PARCO DEL SEGGIO</t>
  </si>
  <si>
    <t>PIAZZA ANTONIO DI BIASE</t>
  </si>
  <si>
    <t>PIAZZA VITTORIO VENETO</t>
  </si>
  <si>
    <t>CORSO CARLO ALBERTO</t>
  </si>
  <si>
    <t>VIALE SACRO CUORE DI GESU'</t>
  </si>
  <si>
    <t>VIA PARMA</t>
  </si>
  <si>
    <t>VIA SANT' ANTUONO</t>
  </si>
  <si>
    <t>VIA SINNI</t>
  </si>
  <si>
    <t>VIA APORTI</t>
  </si>
  <si>
    <t>VIA RAFFAELLO SANZIO</t>
  </si>
  <si>
    <t>VIA ANDREA DE FINA</t>
  </si>
  <si>
    <t>VIA VERDESCA</t>
  </si>
  <si>
    <t>CORSO LEONARDO SINISGALLI</t>
  </si>
  <si>
    <t>VIA EMANUELE GIANTURCO</t>
  </si>
  <si>
    <t>VIA INDIPENDENZA</t>
  </si>
  <si>
    <t>PIAZZA SIBILLA</t>
  </si>
  <si>
    <t>VIA SAN MICHELE</t>
  </si>
  <si>
    <t>VIA DOTTOR LUCA ARANEO</t>
  </si>
  <si>
    <t>VIA CARLO LEVI</t>
  </si>
  <si>
    <t>VIA GIACINTO ALBINI</t>
  </si>
  <si>
    <t>VIA OSCAR PAGANO</t>
  </si>
  <si>
    <t>VIA X MAGGIO</t>
  </si>
  <si>
    <t>VIA PORTANOVA</t>
  </si>
  <si>
    <t>VIALE GIACINTO ALBINI</t>
  </si>
  <si>
    <t>VIA CADORNA</t>
  </si>
  <si>
    <t>CONTRADA LOLLA</t>
  </si>
  <si>
    <t>VIA MUNICIPIO</t>
  </si>
  <si>
    <t>VIA SAN NICOLA</t>
  </si>
  <si>
    <t>VIA RISORGIMENTO</t>
  </si>
  <si>
    <t>CONTRADA PANTANO</t>
  </si>
  <si>
    <t>VIALE DELL' UNICEF</t>
  </si>
  <si>
    <t>VIA VINCENZO SCAFARELLI</t>
  </si>
  <si>
    <t>VIA PIETRO LACAVA</t>
  </si>
  <si>
    <t>PIAZZA MARIO PAGANO</t>
  </si>
  <si>
    <t>VIA PASQUALE GRIPPO</t>
  </si>
  <si>
    <t>VIA TOMMASO STIGLIANI</t>
  </si>
  <si>
    <t>VIA SICILIA</t>
  </si>
  <si>
    <t>PIAZZA GIACOMO MATTEOTTI</t>
  </si>
  <si>
    <t>RIONE FRANCIOSO</t>
  </si>
  <si>
    <t>VIA DONATO BRAMANTE</t>
  </si>
  <si>
    <t>VIA LAZIO</t>
  </si>
  <si>
    <t>CONTRADA SAN NICOLA</t>
  </si>
  <si>
    <t>VIA MILANO</t>
  </si>
  <si>
    <t>VIA GUGLIELMO PEPE</t>
  </si>
  <si>
    <t>VIALE GUGLIELMO MARCONI</t>
  </si>
  <si>
    <t>VIA NAZARIO SAURO</t>
  </si>
  <si>
    <t>VIA LEANDRO FAGGIN</t>
  </si>
  <si>
    <t>VIA DOMENICO DI GIURA</t>
  </si>
  <si>
    <t>CONTRADA GIULIANO</t>
  </si>
  <si>
    <t>CONTRADA BUCALETTO</t>
  </si>
  <si>
    <t>VIALE FIRENZE</t>
  </si>
  <si>
    <t>PARCO MONTEREALE</t>
  </si>
  <si>
    <t>CONTRADA SANT' ANTONIO LA MACCHIA</t>
  </si>
  <si>
    <t>VIA RAFFAELE DANZI</t>
  </si>
  <si>
    <t>VIA RAFFAELE RIVIELLO</t>
  </si>
  <si>
    <t>VIA ANZIO</t>
  </si>
  <si>
    <t>VIA DELLE ACACIE</t>
  </si>
  <si>
    <t>VIA ZARA</t>
  </si>
  <si>
    <t>VIA SANDRO PERTINI</t>
  </si>
  <si>
    <t>VIA DEL POPOLO</t>
  </si>
  <si>
    <t>VIA GIUSEPPE VERDI</t>
  </si>
  <si>
    <t>VIA ADRIATICO</t>
  </si>
  <si>
    <t>VIA IONIO</t>
  </si>
  <si>
    <t>VIA IV NOVEMBRE</t>
  </si>
  <si>
    <t>VIA ANDREA SERRAO</t>
  </si>
  <si>
    <t>VIA ENRICO TOTI</t>
  </si>
  <si>
    <t>VIA MACELLO</t>
  </si>
  <si>
    <t>VIALE DELLA LIBERTA'</t>
  </si>
  <si>
    <t>LOCALITA' FORCHE</t>
  </si>
  <si>
    <t>VIA GALLIANO</t>
  </si>
  <si>
    <t>LOCALITA' PALAZZETTO DELLO SPORT</t>
  </si>
  <si>
    <t>PIAZZALE STAZIONE</t>
  </si>
  <si>
    <t>VIA AMEDEO DI SAVOIA</t>
  </si>
  <si>
    <t>VIA MICHELE PREZIUSO</t>
  </si>
  <si>
    <t>CONTRADA CALVARIO</t>
  </si>
  <si>
    <t>VIA GRANDE FONTANA BONA</t>
  </si>
  <si>
    <t>VIA CIMITERO</t>
  </si>
  <si>
    <t>VIA REGINA MARGHERITA</t>
  </si>
  <si>
    <t>VIA ANNUNZIATA</t>
  </si>
  <si>
    <t>CONTRADA AIA VETERE</t>
  </si>
  <si>
    <t>VIA DE GREGORIO</t>
  </si>
  <si>
    <t>VIA PIAZZILE</t>
  </si>
  <si>
    <t>STRADA PROVINCIALE</t>
  </si>
  <si>
    <t>VIA TRATTURO DEL RE</t>
  </si>
  <si>
    <t>VIA PAPA GIOVANNI XXIII</t>
  </si>
  <si>
    <t>VIA LEONARDO SINISGALLI</t>
  </si>
  <si>
    <t>VIA GIOACCHINO ROSSINI</t>
  </si>
  <si>
    <t>VIA DE ANGELIS</t>
  </si>
  <si>
    <t>VIA NICOLA BERARDI</t>
  </si>
  <si>
    <t>VICO III CIRO MENOTTI</t>
  </si>
  <si>
    <t>VIA SANT' ANTONIO</t>
  </si>
  <si>
    <t>VIA GORIZIA</t>
  </si>
  <si>
    <t>VIA SAN PIO V</t>
  </si>
  <si>
    <t>VIA MARSALA</t>
  </si>
  <si>
    <t>VIA FERRONI</t>
  </si>
  <si>
    <t>VIA GIUSEPPE MAZZINI</t>
  </si>
  <si>
    <t>PIAZZA DEL POPOLO</t>
  </si>
  <si>
    <t>VIA GIUSEPPE GIUSTI</t>
  </si>
  <si>
    <t>VIA CHIESA</t>
  </si>
  <si>
    <t>VIA TRIESTE</t>
  </si>
  <si>
    <t>VIALE MUNICIPIO</t>
  </si>
  <si>
    <t>VIA SANTI QUARANTA</t>
  </si>
  <si>
    <t>VIALE SANT' ANNA</t>
  </si>
  <si>
    <t>VIA ANDREA FERRARA</t>
  </si>
  <si>
    <t>PIAZZA MARIO DE BERNARDI</t>
  </si>
  <si>
    <t>VIA DE LUCA</t>
  </si>
  <si>
    <t>VIA LUIGI LA VISTA</t>
  </si>
  <si>
    <t>PIAZZA SAN GIOVANNI BOSCO</t>
  </si>
  <si>
    <t>VIA CAMPANIA</t>
  </si>
  <si>
    <t>VIA DEI NORMANNI</t>
  </si>
  <si>
    <t>CORTILE SAN SEBASTIANO</t>
  </si>
  <si>
    <t>VIA PASQUALE DI CHIRICO</t>
  </si>
  <si>
    <t>VIA ACCADEMIA DEI RINASCENTI</t>
  </si>
  <si>
    <t>CONTRADA VIGNALI</t>
  </si>
  <si>
    <t>PIAZZA DEL SEDILE</t>
  </si>
  <si>
    <t>VIA DUOMO</t>
  </si>
  <si>
    <t>VIA ISTRIA</t>
  </si>
  <si>
    <t>VIA ANCONA</t>
  </si>
  <si>
    <t>VIA LOMBARDIA</t>
  </si>
  <si>
    <t>PIAZZA DE GASPERI</t>
  </si>
  <si>
    <t>VIA BOLDONI</t>
  </si>
  <si>
    <t>VIALE CAMPANIA</t>
  </si>
  <si>
    <t>PIAZZA GIUSEPPE MAZZINI</t>
  </si>
  <si>
    <t>VIA GENERALE PENNELLA</t>
  </si>
  <si>
    <t>VIA DON MINOZZI</t>
  </si>
  <si>
    <t>VIA COLONIA</t>
  </si>
  <si>
    <t>PIAZZA ZECCHETTIN</t>
  </si>
  <si>
    <t>STRADA PROVINCIALE APPULA</t>
  </si>
  <si>
    <t>CONTRADA VERNETA</t>
  </si>
  <si>
    <t>VIA CAPODIGIANO</t>
  </si>
  <si>
    <t>VIA MONTICCHIO</t>
  </si>
  <si>
    <t>LOCALITA' SAN GIULIANO</t>
  </si>
  <si>
    <t>LOCALITA' ALDO MORO</t>
  </si>
  <si>
    <t>VIA DEGLI ALTAVILLA</t>
  </si>
  <si>
    <t>VIALE ITALIA</t>
  </si>
  <si>
    <t>VIA EMILIA</t>
  </si>
  <si>
    <t>VIA CERSE DELLO SPEZIALE</t>
  </si>
  <si>
    <t>VIA RAVITA</t>
  </si>
  <si>
    <t>VIA AMMIRAGLIO RUGGIERO</t>
  </si>
  <si>
    <t>VIA ZIA PAGANA</t>
  </si>
  <si>
    <t>VIA PASQUALE POSTIGLIONE</t>
  </si>
  <si>
    <t>VIA SAN FRANCESCO</t>
  </si>
  <si>
    <t>VIA FONTANELLE</t>
  </si>
  <si>
    <t>VIA NICOLA VACCARO</t>
  </si>
  <si>
    <t>CONTRADA BRAIDA</t>
  </si>
  <si>
    <t>VIA DELL'EDILIZIA</t>
  </si>
  <si>
    <t>VIA ALESSANDRO VOLTA</t>
  </si>
  <si>
    <t>CONTRADA PUPOLI</t>
  </si>
  <si>
    <t>ZONA INDUSTRIALE</t>
  </si>
  <si>
    <t>CORSO UMBERTO I</t>
  </si>
  <si>
    <t>VIA FRANCESCO CRISPI</t>
  </si>
  <si>
    <t>VIA PETROCELLI DELLA GATTINA</t>
  </si>
  <si>
    <t>VIA PRETORIA</t>
  </si>
  <si>
    <t>CORSO ALCIDE DE GASPERI</t>
  </si>
  <si>
    <t>VIA NIZZA</t>
  </si>
  <si>
    <t>PROVINCE/REGIONE</t>
  </si>
  <si>
    <t>TOT. ALTRI ENTI POSSIBILE INGRESSO IN CONV.</t>
  </si>
  <si>
    <t>Valore gara comprensivo proroga e 1/5 obbligo [€]</t>
  </si>
  <si>
    <t>Servizi di rete, trasporto, accise [€cent/smc]</t>
  </si>
  <si>
    <t>COSTO UNITARIO STIMATO [€cent/smc]</t>
  </si>
  <si>
    <r>
      <t>PSVDA,ext</t>
    </r>
    <r>
      <rPr>
        <sz val="11"/>
        <color rgb="FF000000"/>
        <rFont val="Calibri"/>
        <family val="2"/>
        <scheme val="minor"/>
      </rPr>
      <t xml:space="preserve"> [€cent/smc]</t>
    </r>
  </si>
  <si>
    <r>
      <t xml:space="preserve">E </t>
    </r>
    <r>
      <rPr>
        <sz val="11"/>
        <color theme="1"/>
        <rFont val="Calibri"/>
        <family val="2"/>
        <scheme val="minor"/>
      </rPr>
      <t>[€cent/smc]</t>
    </r>
  </si>
  <si>
    <r>
      <t>k [</t>
    </r>
    <r>
      <rPr>
        <sz val="11"/>
        <color theme="1"/>
        <rFont val="Calibri"/>
        <family val="2"/>
        <scheme val="minor"/>
      </rPr>
      <t>€cent/smc]</t>
    </r>
  </si>
  <si>
    <r>
      <t xml:space="preserve">Valore unitario </t>
    </r>
    <r>
      <rPr>
        <sz val="11"/>
        <color theme="1"/>
        <rFont val="Calibri"/>
        <family val="2"/>
        <scheme val="minor"/>
      </rPr>
      <t>[€cent/smc]</t>
    </r>
  </si>
  <si>
    <t>+ IVA</t>
  </si>
  <si>
    <t>Tabella 3. Determinazione valore della fornitura.</t>
  </si>
  <si>
    <t>Tabella 4. Basi d'asta e valore dei Pesi αi.</t>
  </si>
  <si>
    <t>Quantitativo max/Volumi totali 12 mesi [smc]</t>
  </si>
  <si>
    <t>Totale</t>
  </si>
  <si>
    <t>Consumi anno termico 2024-2025 [smc]2</t>
  </si>
  <si>
    <t>TOT. REGIONE/PROV. POSSIBILE INGRESSO IN CONV.</t>
  </si>
  <si>
    <t>TOTALE POSSIBILE INGRESSO IN CONV.</t>
  </si>
  <si>
    <t>Volumi totali 12 + 6 mesi + incremento 1/5 d’obbligo  [smc]</t>
  </si>
  <si>
    <t>Totale complessivo</t>
  </si>
  <si>
    <t>ENTE</t>
  </si>
  <si>
    <t>CONSUMI ANNUI</t>
  </si>
  <si>
    <t>OPZIONE PROROGA [€]</t>
  </si>
  <si>
    <t>OPZIONE 1/5 OBBLIGO [€]</t>
  </si>
  <si>
    <t>valore offerto dall'aggiudicatario</t>
  </si>
  <si>
    <r>
      <t xml:space="preserve">Quantitativo annuo </t>
    </r>
    <r>
      <rPr>
        <sz val="11"/>
        <color theme="1"/>
        <rFont val="Calibri"/>
        <family val="2"/>
        <scheme val="minor"/>
      </rPr>
      <t>[smc]</t>
    </r>
  </si>
  <si>
    <t xml:space="preserve">inserire il valore del quantititivo annuo di gas </t>
  </si>
  <si>
    <t>AZIENDA SANITARIA</t>
  </si>
  <si>
    <t>REGIONE, PROV., COMUNI, ALTRI ENTI</t>
  </si>
  <si>
    <t>CHE TIPO DI P.A. SEI?</t>
  </si>
  <si>
    <t>CALCOLO IMPORTO CONTRATTO FORNITURA GAS NATURALE - SEL GAS11</t>
  </si>
  <si>
    <t>Mesi fornitura</t>
  </si>
  <si>
    <t>MESI FORNITURA MAX</t>
  </si>
  <si>
    <t>inserire il numero dei mesi di fornitura (max 12)</t>
  </si>
  <si>
    <t>selezionare il tipo di PA</t>
  </si>
  <si>
    <t>TOTALE OPZIONI [€]</t>
  </si>
  <si>
    <t>IMPORTO TOTALE CONTRATTO [€]</t>
  </si>
  <si>
    <t>VALORE MASSIMO STIMATO (IMPORTO + OPZIONI) [€]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</si>
</sst>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0_ ;\-#,##0.00\ "/>
    <numFmt numFmtId="166" formatCode="#,##0_ ;\-#,##0\ 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vertAlign val="subscript"/>
      <sz val="10"/>
      <color theme="1"/>
      <name val="Calibri"/>
      <family val="2"/>
    </font>
    <font>
      <b/>
      <sz val="12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404040"/>
      <name val="Calibri"/>
      <family val="2"/>
    </font>
    <font>
      <sz val="13"/>
      <color rgb="FF404040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 style="thin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thin">
        <color theme="4" tint="-0.249977111117893"/>
      </right>
      <top style="medium">
        <color theme="4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/>
      <top/>
      <bottom/>
      <diagonal/>
    </border>
    <border>
      <left/>
      <right style="hair">
        <color theme="3"/>
      </right>
      <top style="thin">
        <color theme="3"/>
      </top>
      <bottom/>
      <diagonal/>
    </border>
    <border>
      <left/>
      <right style="hair">
        <color theme="3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theme="3"/>
      </left>
      <right/>
      <top style="thin">
        <color theme="3"/>
      </top>
      <bottom/>
      <diagonal/>
    </border>
    <border>
      <left style="hair">
        <color theme="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5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3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43" fontId="2" fillId="0" borderId="0" applyFont="0" applyFill="0" applyBorder="0" applyAlignment="0" applyProtection="0"/>
    <xf numFmtId="0" fontId="5" fillId="16" borderId="0" applyNumberFormat="0" applyBorder="0" applyAlignment="0" applyProtection="0"/>
    <xf numFmtId="0" fontId="1" fillId="0" borderId="0"/>
    <xf numFmtId="0" fontId="1" fillId="0" borderId="0"/>
    <xf numFmtId="0" fontId="6" fillId="21" borderId="0"/>
    <xf numFmtId="0" fontId="1" fillId="0" borderId="0"/>
    <xf numFmtId="0" fontId="6" fillId="15" borderId="1" applyNumberFormat="0" applyFont="0" applyAlignment="0" applyProtection="0"/>
    <xf numFmtId="0" fontId="6" fillId="15" borderId="1" applyNumberFormat="0" applyFont="0" applyAlignment="0" applyProtection="0"/>
    <xf numFmtId="4" fontId="6" fillId="22" borderId="1" applyNumberFormat="0" applyProtection="0">
      <alignment vertical="center"/>
    </xf>
    <xf numFmtId="4" fontId="6" fillId="22" borderId="1" applyNumberFormat="0" applyProtection="0">
      <alignment vertical="center"/>
    </xf>
    <xf numFmtId="4" fontId="7" fillId="23" borderId="1" applyNumberFormat="0" applyProtection="0">
      <alignment vertical="center"/>
    </xf>
    <xf numFmtId="4" fontId="6" fillId="23" borderId="1" applyNumberFormat="0" applyProtection="0">
      <alignment horizontal="left" vertical="center" indent="1"/>
    </xf>
    <xf numFmtId="4" fontId="6" fillId="23" borderId="1" applyNumberFormat="0" applyProtection="0">
      <alignment horizontal="left" vertical="center" indent="1"/>
    </xf>
    <xf numFmtId="0" fontId="8" fillId="22" borderId="2" applyNumberFormat="0" applyProtection="0">
      <alignment horizontal="left" vertical="top" indent="1"/>
    </xf>
    <xf numFmtId="4" fontId="6" fillId="24" borderId="1" applyNumberFormat="0" applyProtection="0">
      <alignment horizontal="left" vertical="center" indent="1"/>
    </xf>
    <xf numFmtId="4" fontId="6" fillId="24" borderId="1" applyNumberFormat="0" applyProtection="0">
      <alignment horizontal="left" vertical="center" indent="1"/>
    </xf>
    <xf numFmtId="4" fontId="6" fillId="24" borderId="1" applyNumberFormat="0" applyProtection="0">
      <alignment horizontal="left" vertical="center" indent="1"/>
    </xf>
    <xf numFmtId="4" fontId="6" fillId="25" borderId="1" applyNumberFormat="0" applyProtection="0">
      <alignment horizontal="right" vertical="center"/>
    </xf>
    <xf numFmtId="4" fontId="6" fillId="25" borderId="1" applyNumberFormat="0" applyProtection="0">
      <alignment horizontal="right" vertical="center"/>
    </xf>
    <xf numFmtId="4" fontId="6" fillId="26" borderId="1" applyNumberFormat="0" applyProtection="0">
      <alignment horizontal="right" vertical="center"/>
    </xf>
    <xf numFmtId="4" fontId="6" fillId="26" borderId="1" applyNumberFormat="0" applyProtection="0">
      <alignment horizontal="right" vertical="center"/>
    </xf>
    <xf numFmtId="4" fontId="6" fillId="27" borderId="3" applyNumberFormat="0" applyProtection="0">
      <alignment horizontal="right" vertical="center"/>
    </xf>
    <xf numFmtId="4" fontId="6" fillId="27" borderId="3" applyNumberFormat="0" applyProtection="0">
      <alignment horizontal="right" vertical="center"/>
    </xf>
    <xf numFmtId="4" fontId="6" fillId="28" borderId="1" applyNumberFormat="0" applyProtection="0">
      <alignment horizontal="right" vertical="center"/>
    </xf>
    <xf numFmtId="4" fontId="6" fillId="28" borderId="1" applyNumberFormat="0" applyProtection="0">
      <alignment horizontal="right" vertical="center"/>
    </xf>
    <xf numFmtId="4" fontId="6" fillId="29" borderId="1" applyNumberFormat="0" applyProtection="0">
      <alignment horizontal="right" vertical="center"/>
    </xf>
    <xf numFmtId="4" fontId="6" fillId="29" borderId="1" applyNumberFormat="0" applyProtection="0">
      <alignment horizontal="right" vertical="center"/>
    </xf>
    <xf numFmtId="4" fontId="6" fillId="30" borderId="1" applyNumberFormat="0" applyProtection="0">
      <alignment horizontal="right" vertical="center"/>
    </xf>
    <xf numFmtId="4" fontId="6" fillId="30" borderId="1" applyNumberFormat="0" applyProtection="0">
      <alignment horizontal="right" vertical="center"/>
    </xf>
    <xf numFmtId="4" fontId="6" fillId="31" borderId="1" applyNumberFormat="0" applyProtection="0">
      <alignment horizontal="right" vertical="center"/>
    </xf>
    <xf numFmtId="4" fontId="6" fillId="31" borderId="1" applyNumberFormat="0" applyProtection="0">
      <alignment horizontal="right" vertical="center"/>
    </xf>
    <xf numFmtId="4" fontId="6" fillId="32" borderId="1" applyNumberFormat="0" applyProtection="0">
      <alignment horizontal="right" vertical="center"/>
    </xf>
    <xf numFmtId="4" fontId="6" fillId="32" borderId="1" applyNumberFormat="0" applyProtection="0">
      <alignment horizontal="right" vertical="center"/>
    </xf>
    <xf numFmtId="4" fontId="6" fillId="33" borderId="1" applyNumberFormat="0" applyProtection="0">
      <alignment horizontal="right" vertical="center"/>
    </xf>
    <xf numFmtId="4" fontId="6" fillId="33" borderId="1" applyNumberFormat="0" applyProtection="0">
      <alignment horizontal="right" vertical="center"/>
    </xf>
    <xf numFmtId="4" fontId="6" fillId="34" borderId="3" applyNumberFormat="0" applyProtection="0">
      <alignment horizontal="left" vertical="center" indent="1"/>
    </xf>
    <xf numFmtId="4" fontId="6" fillId="34" borderId="3" applyNumberFormat="0" applyProtection="0">
      <alignment horizontal="left" vertical="center" indent="1"/>
    </xf>
    <xf numFmtId="4" fontId="9" fillId="35" borderId="3" applyNumberFormat="0" applyProtection="0">
      <alignment horizontal="left" vertical="center" indent="1"/>
    </xf>
    <xf numFmtId="4" fontId="9" fillId="35" borderId="3" applyNumberFormat="0" applyProtection="0">
      <alignment horizontal="left" vertical="center" indent="1"/>
    </xf>
    <xf numFmtId="4" fontId="6" fillId="36" borderId="1" applyNumberFormat="0" applyProtection="0">
      <alignment horizontal="right" vertical="center"/>
    </xf>
    <xf numFmtId="4" fontId="6" fillId="36" borderId="1" applyNumberFormat="0" applyProtection="0">
      <alignment horizontal="right" vertical="center"/>
    </xf>
    <xf numFmtId="4" fontId="6" fillId="37" borderId="3" applyNumberFormat="0" applyProtection="0">
      <alignment horizontal="left" vertical="center" indent="1"/>
    </xf>
    <xf numFmtId="4" fontId="6" fillId="37" borderId="3" applyNumberFormat="0" applyProtection="0">
      <alignment horizontal="left" vertical="center" indent="1"/>
    </xf>
    <xf numFmtId="4" fontId="6" fillId="36" borderId="3" applyNumberFormat="0" applyProtection="0">
      <alignment horizontal="left" vertical="center" indent="1"/>
    </xf>
    <xf numFmtId="4" fontId="6" fillId="36" borderId="3" applyNumberFormat="0" applyProtection="0">
      <alignment horizontal="left" vertical="center" indent="1"/>
    </xf>
    <xf numFmtId="0" fontId="6" fillId="38" borderId="1" applyNumberFormat="0" applyProtection="0">
      <alignment horizontal="left" vertical="center" indent="1"/>
    </xf>
    <xf numFmtId="0" fontId="6" fillId="38" borderId="1" applyNumberFormat="0" applyProtection="0">
      <alignment horizontal="left" vertical="center" indent="1"/>
    </xf>
    <xf numFmtId="0" fontId="6" fillId="35" borderId="2" applyNumberFormat="0" applyProtection="0">
      <alignment horizontal="left" vertical="top" indent="1"/>
    </xf>
    <xf numFmtId="0" fontId="6" fillId="35" borderId="2" applyNumberFormat="0" applyProtection="0">
      <alignment horizontal="left" vertical="top" indent="1"/>
    </xf>
    <xf numFmtId="0" fontId="6" fillId="35" borderId="2" applyNumberFormat="0" applyProtection="0">
      <alignment horizontal="left" vertical="top" indent="1"/>
    </xf>
    <xf numFmtId="0" fontId="6" fillId="35" borderId="2" applyNumberFormat="0" applyProtection="0">
      <alignment horizontal="left" vertical="top" indent="1"/>
    </xf>
    <xf numFmtId="0" fontId="6" fillId="35" borderId="2" applyNumberFormat="0" applyProtection="0">
      <alignment horizontal="left" vertical="top" indent="1"/>
    </xf>
    <xf numFmtId="0" fontId="6" fillId="35" borderId="2" applyNumberFormat="0" applyProtection="0">
      <alignment horizontal="left" vertical="top" indent="1"/>
    </xf>
    <xf numFmtId="0" fontId="6" fillId="35" borderId="2" applyNumberFormat="0" applyProtection="0">
      <alignment horizontal="left" vertical="top" indent="1"/>
    </xf>
    <xf numFmtId="0" fontId="6" fillId="39" borderId="1" applyNumberFormat="0" applyProtection="0">
      <alignment horizontal="left" vertical="center" indent="1"/>
    </xf>
    <xf numFmtId="0" fontId="6" fillId="39" borderId="1" applyNumberFormat="0" applyProtection="0">
      <alignment horizontal="left" vertical="center" indent="1"/>
    </xf>
    <xf numFmtId="0" fontId="6" fillId="36" borderId="2" applyNumberFormat="0" applyProtection="0">
      <alignment horizontal="left" vertical="top" indent="1"/>
    </xf>
    <xf numFmtId="0" fontId="6" fillId="36" borderId="2" applyNumberFormat="0" applyProtection="0">
      <alignment horizontal="left" vertical="top" indent="1"/>
    </xf>
    <xf numFmtId="0" fontId="6" fillId="36" borderId="2" applyNumberFormat="0" applyProtection="0">
      <alignment horizontal="left" vertical="top" indent="1"/>
    </xf>
    <xf numFmtId="0" fontId="6" fillId="36" borderId="2" applyNumberFormat="0" applyProtection="0">
      <alignment horizontal="left" vertical="top" indent="1"/>
    </xf>
    <xf numFmtId="0" fontId="6" fillId="36" borderId="2" applyNumberFormat="0" applyProtection="0">
      <alignment horizontal="left" vertical="top" indent="1"/>
    </xf>
    <xf numFmtId="0" fontId="6" fillId="36" borderId="2" applyNumberFormat="0" applyProtection="0">
      <alignment horizontal="left" vertical="top" indent="1"/>
    </xf>
    <xf numFmtId="0" fontId="6" fillId="36" borderId="2" applyNumberFormat="0" applyProtection="0">
      <alignment horizontal="left" vertical="top" indent="1"/>
    </xf>
    <xf numFmtId="0" fontId="6" fillId="40" borderId="1" applyNumberFormat="0" applyProtection="0">
      <alignment horizontal="left" vertical="center" indent="1"/>
    </xf>
    <xf numFmtId="0" fontId="6" fillId="40" borderId="1" applyNumberFormat="0" applyProtection="0">
      <alignment horizontal="left" vertical="center" indent="1"/>
    </xf>
    <xf numFmtId="0" fontId="6" fillId="40" borderId="2" applyNumberFormat="0" applyProtection="0">
      <alignment horizontal="left" vertical="top" indent="1"/>
    </xf>
    <xf numFmtId="0" fontId="6" fillId="40" borderId="2" applyNumberFormat="0" applyProtection="0">
      <alignment horizontal="left" vertical="top" indent="1"/>
    </xf>
    <xf numFmtId="0" fontId="6" fillId="40" borderId="2" applyNumberFormat="0" applyProtection="0">
      <alignment horizontal="left" vertical="top" indent="1"/>
    </xf>
    <xf numFmtId="0" fontId="6" fillId="40" borderId="2" applyNumberFormat="0" applyProtection="0">
      <alignment horizontal="left" vertical="top" indent="1"/>
    </xf>
    <xf numFmtId="0" fontId="6" fillId="40" borderId="2" applyNumberFormat="0" applyProtection="0">
      <alignment horizontal="left" vertical="top" indent="1"/>
    </xf>
    <xf numFmtId="0" fontId="6" fillId="37" borderId="1" applyNumberFormat="0" applyProtection="0">
      <alignment horizontal="left" vertical="center" indent="1"/>
    </xf>
    <xf numFmtId="0" fontId="6" fillId="37" borderId="1" applyNumberFormat="0" applyProtection="0">
      <alignment horizontal="left" vertical="center" indent="1"/>
    </xf>
    <xf numFmtId="0" fontId="6" fillId="37" borderId="2" applyNumberFormat="0" applyProtection="0">
      <alignment horizontal="left" vertical="top" indent="1"/>
    </xf>
    <xf numFmtId="0" fontId="6" fillId="37" borderId="2" applyNumberFormat="0" applyProtection="0">
      <alignment horizontal="left" vertical="top" indent="1"/>
    </xf>
    <xf numFmtId="0" fontId="6" fillId="37" borderId="2" applyNumberFormat="0" applyProtection="0">
      <alignment horizontal="left" vertical="top" indent="1"/>
    </xf>
    <xf numFmtId="0" fontId="6" fillId="37" borderId="2" applyNumberFormat="0" applyProtection="0">
      <alignment horizontal="left" vertical="top" indent="1"/>
    </xf>
    <xf numFmtId="0" fontId="6" fillId="37" borderId="2" applyNumberFormat="0" applyProtection="0">
      <alignment horizontal="left" vertical="top" indent="1"/>
    </xf>
    <xf numFmtId="0" fontId="6" fillId="41" borderId="4" applyNumberFormat="0">
      <protection locked="0"/>
    </xf>
    <xf numFmtId="0" fontId="6" fillId="41" borderId="4" applyNumberFormat="0">
      <protection locked="0"/>
    </xf>
    <xf numFmtId="0" fontId="6" fillId="41" borderId="4" applyNumberFormat="0">
      <protection locked="0"/>
    </xf>
    <xf numFmtId="0" fontId="6" fillId="41" borderId="4" applyNumberFormat="0">
      <protection locked="0"/>
    </xf>
    <xf numFmtId="0" fontId="6" fillId="41" borderId="4" applyNumberFormat="0">
      <protection locked="0"/>
    </xf>
    <xf numFmtId="0" fontId="10" fillId="35" borderId="5" applyBorder="0"/>
    <xf numFmtId="4" fontId="11" fillId="42" borderId="2" applyNumberFormat="0" applyProtection="0">
      <alignment vertical="center"/>
    </xf>
    <xf numFmtId="4" fontId="7" fillId="43" borderId="6" applyNumberFormat="0" applyProtection="0">
      <alignment vertical="center"/>
    </xf>
    <xf numFmtId="4" fontId="11" fillId="38" borderId="2" applyNumberFormat="0" applyProtection="0">
      <alignment horizontal="left" vertical="center" indent="1"/>
    </xf>
    <xf numFmtId="0" fontId="11" fillId="42" borderId="2" applyNumberFormat="0" applyProtection="0">
      <alignment horizontal="left" vertical="top" indent="1"/>
    </xf>
    <xf numFmtId="4" fontId="6" fillId="0" borderId="1" applyNumberFormat="0" applyProtection="0">
      <alignment horizontal="right" vertical="center"/>
    </xf>
    <xf numFmtId="4" fontId="6" fillId="0" borderId="1" applyNumberFormat="0" applyProtection="0">
      <alignment horizontal="right" vertical="center"/>
    </xf>
    <xf numFmtId="4" fontId="7" fillId="44" borderId="1" applyNumberFormat="0" applyProtection="0">
      <alignment horizontal="right" vertical="center"/>
    </xf>
    <xf numFmtId="4" fontId="6" fillId="24" borderId="1" applyNumberFormat="0" applyProtection="0">
      <alignment horizontal="left" vertical="center" indent="1"/>
    </xf>
    <xf numFmtId="4" fontId="6" fillId="24" borderId="1" applyNumberFormat="0" applyProtection="0">
      <alignment horizontal="left" vertical="center" indent="1"/>
    </xf>
    <xf numFmtId="0" fontId="11" fillId="36" borderId="2" applyNumberFormat="0" applyProtection="0">
      <alignment horizontal="left" vertical="top" indent="1"/>
    </xf>
    <xf numFmtId="4" fontId="12" fillId="45" borderId="3" applyNumberFormat="0" applyProtection="0">
      <alignment horizontal="left" vertical="center" indent="1"/>
    </xf>
    <xf numFmtId="0" fontId="6" fillId="46" borderId="7"/>
    <xf numFmtId="0" fontId="6" fillId="46" borderId="7"/>
    <xf numFmtId="4" fontId="13" fillId="41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12">
    <xf numFmtId="0" fontId="0" fillId="0" borderId="0" xfId="0"/>
    <xf numFmtId="0" fontId="1" fillId="49" borderId="0" xfId="24" applyFill="1"/>
    <xf numFmtId="0" fontId="19" fillId="47" borderId="0" xfId="0" applyFont="1" applyFill="1"/>
    <xf numFmtId="0" fontId="19" fillId="51" borderId="0" xfId="0" applyFont="1" applyFill="1"/>
    <xf numFmtId="0" fontId="26" fillId="0" borderId="0" xfId="0" applyFont="1"/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1" fillId="52" borderId="9" xfId="0" applyFont="1" applyFill="1" applyBorder="1" applyAlignment="1">
      <alignment horizontal="center" vertical="center"/>
    </xf>
    <xf numFmtId="0" fontId="21" fillId="52" borderId="10" xfId="0" applyFont="1" applyFill="1" applyBorder="1" applyAlignment="1">
      <alignment horizontal="center" vertical="center"/>
    </xf>
    <xf numFmtId="0" fontId="21" fillId="52" borderId="11" xfId="0" applyFont="1" applyFill="1" applyBorder="1" applyAlignment="1">
      <alignment horizontal="center" vertical="center"/>
    </xf>
    <xf numFmtId="0" fontId="31" fillId="0" borderId="0" xfId="0" applyFont="1"/>
    <xf numFmtId="0" fontId="0" fillId="0" borderId="0" xfId="0" applyAlignment="1">
      <alignment horizontal="center"/>
    </xf>
    <xf numFmtId="0" fontId="19" fillId="51" borderId="13" xfId="0" applyFont="1" applyFill="1" applyBorder="1"/>
    <xf numFmtId="0" fontId="0" fillId="0" borderId="13" xfId="0" applyBorder="1"/>
    <xf numFmtId="0" fontId="15" fillId="0" borderId="0" xfId="0" applyFont="1"/>
    <xf numFmtId="4" fontId="15" fillId="0" borderId="0" xfId="0" applyNumberFormat="1" applyFont="1" applyAlignment="1">
      <alignment horizontal="center"/>
    </xf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3" fontId="0" fillId="0" borderId="0" xfId="0" applyNumberFormat="1"/>
    <xf numFmtId="0" fontId="33" fillId="2" borderId="16" xfId="27" applyFont="1" applyFill="1" applyBorder="1" applyAlignment="1">
      <alignment horizontal="center" vertical="center" wrapText="1"/>
    </xf>
    <xf numFmtId="0" fontId="33" fillId="2" borderId="17" xfId="27" applyFont="1" applyFill="1" applyBorder="1" applyAlignment="1">
      <alignment horizontal="center" vertical="center" wrapText="1"/>
    </xf>
    <xf numFmtId="3" fontId="33" fillId="2" borderId="17" xfId="27" applyNumberFormat="1" applyFont="1" applyFill="1" applyBorder="1" applyAlignment="1">
      <alignment horizontal="center" vertical="center" wrapText="1"/>
    </xf>
    <xf numFmtId="0" fontId="33" fillId="2" borderId="18" xfId="27" applyFont="1" applyFill="1" applyBorder="1" applyAlignment="1">
      <alignment horizontal="center" vertical="center" wrapText="1"/>
    </xf>
    <xf numFmtId="0" fontId="33" fillId="0" borderId="16" xfId="27" applyFont="1" applyBorder="1"/>
    <xf numFmtId="0" fontId="32" fillId="0" borderId="17" xfId="27" applyFont="1" applyBorder="1"/>
    <xf numFmtId="0" fontId="32" fillId="0" borderId="17" xfId="27" applyFont="1" applyBorder="1" applyAlignment="1">
      <alignment horizontal="left" vertical="center"/>
    </xf>
    <xf numFmtId="3" fontId="33" fillId="0" borderId="17" xfId="27" applyNumberFormat="1" applyFont="1" applyBorder="1"/>
    <xf numFmtId="3" fontId="32" fillId="0" borderId="17" xfId="27" applyNumberFormat="1" applyFont="1" applyBorder="1" applyAlignment="1">
      <alignment horizontal="center"/>
    </xf>
    <xf numFmtId="0" fontId="32" fillId="0" borderId="18" xfId="27" applyFont="1" applyBorder="1"/>
    <xf numFmtId="0" fontId="33" fillId="50" borderId="16" xfId="27" applyFont="1" applyFill="1" applyBorder="1"/>
    <xf numFmtId="0" fontId="32" fillId="50" borderId="17" xfId="27" applyFont="1" applyFill="1" applyBorder="1"/>
    <xf numFmtId="0" fontId="32" fillId="50" borderId="17" xfId="27" applyFont="1" applyFill="1" applyBorder="1" applyAlignment="1">
      <alignment horizontal="left" vertical="center"/>
    </xf>
    <xf numFmtId="3" fontId="33" fillId="50" borderId="17" xfId="27" applyNumberFormat="1" applyFont="1" applyFill="1" applyBorder="1"/>
    <xf numFmtId="3" fontId="32" fillId="50" borderId="17" xfId="27" applyNumberFormat="1" applyFont="1" applyFill="1" applyBorder="1" applyAlignment="1">
      <alignment horizontal="center"/>
    </xf>
    <xf numFmtId="0" fontId="32" fillId="50" borderId="18" xfId="27" applyFont="1" applyFill="1" applyBorder="1"/>
    <xf numFmtId="0" fontId="32" fillId="0" borderId="17" xfId="27" applyFont="1" applyBorder="1" applyAlignment="1">
      <alignment horizontal="center"/>
    </xf>
    <xf numFmtId="164" fontId="29" fillId="50" borderId="8" xfId="0" applyNumberFormat="1" applyFont="1" applyFill="1" applyBorder="1"/>
    <xf numFmtId="164" fontId="28" fillId="0" borderId="12" xfId="0" applyNumberFormat="1" applyFont="1" applyBorder="1"/>
    <xf numFmtId="164" fontId="19" fillId="0" borderId="12" xfId="0" applyNumberFormat="1" applyFont="1" applyBorder="1"/>
    <xf numFmtId="0" fontId="18" fillId="0" borderId="0" xfId="0" applyFont="1"/>
    <xf numFmtId="4" fontId="15" fillId="0" borderId="12" xfId="0" applyNumberFormat="1" applyFont="1" applyBorder="1" applyAlignment="1">
      <alignment horizontal="center"/>
    </xf>
    <xf numFmtId="164" fontId="29" fillId="50" borderId="12" xfId="0" applyNumberFormat="1" applyFont="1" applyFill="1" applyBorder="1"/>
    <xf numFmtId="0" fontId="17" fillId="50" borderId="12" xfId="0" applyFont="1" applyFill="1" applyBorder="1"/>
    <xf numFmtId="0" fontId="17" fillId="50" borderId="12" xfId="0" applyFont="1" applyFill="1" applyBorder="1" applyAlignment="1">
      <alignment horizontal="center" wrapText="1"/>
    </xf>
    <xf numFmtId="0" fontId="16" fillId="0" borderId="12" xfId="0" applyFont="1" applyBorder="1"/>
    <xf numFmtId="2" fontId="16" fillId="0" borderId="12" xfId="0" applyNumberFormat="1" applyFont="1" applyBorder="1" applyAlignment="1">
      <alignment horizontal="center"/>
    </xf>
    <xf numFmtId="2" fontId="17" fillId="0" borderId="12" xfId="0" applyNumberFormat="1" applyFont="1" applyBorder="1" applyAlignment="1">
      <alignment horizontal="center"/>
    </xf>
    <xf numFmtId="0" fontId="16" fillId="0" borderId="12" xfId="0" applyFont="1" applyBorder="1" applyAlignment="1">
      <alignment wrapText="1"/>
    </xf>
    <xf numFmtId="0" fontId="17" fillId="50" borderId="12" xfId="0" applyFont="1" applyFill="1" applyBorder="1" applyAlignment="1">
      <alignment horizontal="left"/>
    </xf>
    <xf numFmtId="165" fontId="17" fillId="50" borderId="12" xfId="0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left"/>
    </xf>
    <xf numFmtId="165" fontId="16" fillId="0" borderId="12" xfId="122" applyNumberFormat="1" applyFont="1" applyBorder="1" applyAlignment="1">
      <alignment horizontal="center" vertical="center"/>
    </xf>
    <xf numFmtId="165" fontId="17" fillId="48" borderId="12" xfId="122" applyNumberFormat="1" applyFont="1" applyFill="1" applyBorder="1" applyAlignment="1">
      <alignment horizontal="center" vertical="center"/>
    </xf>
    <xf numFmtId="166" fontId="16" fillId="48" borderId="12" xfId="0" applyNumberFormat="1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5" fillId="0" borderId="24" xfId="0" applyFont="1" applyBorder="1" applyAlignment="1">
      <alignment horizontal="right" vertical="center"/>
    </xf>
    <xf numFmtId="10" fontId="16" fillId="0" borderId="25" xfId="123" applyNumberFormat="1" applyFont="1" applyFill="1" applyBorder="1" applyAlignment="1">
      <alignment horizontal="left" vertical="center"/>
    </xf>
    <xf numFmtId="0" fontId="25" fillId="0" borderId="14" xfId="0" applyFont="1" applyBorder="1" applyAlignment="1">
      <alignment horizontal="right" vertical="center"/>
    </xf>
    <xf numFmtId="10" fontId="16" fillId="0" borderId="15" xfId="123" applyNumberFormat="1" applyFont="1" applyFill="1" applyBorder="1" applyAlignment="1">
      <alignment horizontal="left" vertical="center"/>
    </xf>
    <xf numFmtId="4" fontId="16" fillId="0" borderId="12" xfId="123" applyNumberFormat="1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3" fontId="15" fillId="0" borderId="0" xfId="0" applyNumberFormat="1" applyFont="1"/>
    <xf numFmtId="4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164" fontId="0" fillId="54" borderId="0" xfId="122" applyNumberFormat="1" applyFont="1" applyFill="1" applyProtection="1">
      <protection locked="0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indent="1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vertical="center"/>
    </xf>
    <xf numFmtId="0" fontId="35" fillId="53" borderId="12" xfId="0" applyFont="1" applyFill="1" applyBorder="1" applyAlignment="1">
      <alignment vertical="top" wrapText="1"/>
    </xf>
    <xf numFmtId="0" fontId="34" fillId="53" borderId="12" xfId="0" applyFont="1" applyFill="1" applyBorder="1" applyAlignment="1">
      <alignment vertical="top" wrapText="1"/>
    </xf>
    <xf numFmtId="0" fontId="0" fillId="0" borderId="12" xfId="0" applyBorder="1"/>
    <xf numFmtId="0" fontId="0" fillId="0" borderId="19" xfId="0" applyBorder="1"/>
    <xf numFmtId="0" fontId="34" fillId="48" borderId="12" xfId="0" applyFont="1" applyFill="1" applyBorder="1" applyAlignment="1">
      <alignment horizontal="left" indent="1"/>
    </xf>
    <xf numFmtId="0" fontId="34" fillId="48" borderId="20" xfId="0" applyFont="1" applyFill="1" applyBorder="1" applyAlignment="1">
      <alignment horizontal="left" indent="1"/>
    </xf>
    <xf numFmtId="0" fontId="34" fillId="48" borderId="20" xfId="0" applyFont="1" applyFill="1" applyBorder="1" applyAlignment="1">
      <alignment vertical="top" wrapText="1"/>
    </xf>
    <xf numFmtId="0" fontId="35" fillId="48" borderId="20" xfId="0" applyFont="1" applyFill="1" applyBorder="1" applyAlignment="1">
      <alignment vertical="top" wrapText="1"/>
    </xf>
    <xf numFmtId="0" fontId="34" fillId="48" borderId="21" xfId="0" applyFont="1" applyFill="1" applyBorder="1" applyAlignment="1">
      <alignment vertical="top" wrapText="1"/>
    </xf>
    <xf numFmtId="0" fontId="15" fillId="0" borderId="0" xfId="0" applyFont="1" applyAlignment="1">
      <alignment horizontal="center"/>
    </xf>
    <xf numFmtId="164" fontId="0" fillId="0" borderId="0" xfId="122" applyNumberFormat="1" applyFont="1" applyFill="1" applyProtection="1"/>
    <xf numFmtId="43" fontId="15" fillId="49" borderId="0" xfId="122" applyFont="1" applyFill="1" applyBorder="1" applyProtection="1"/>
    <xf numFmtId="43" fontId="15" fillId="49" borderId="30" xfId="122" applyFont="1" applyFill="1" applyBorder="1" applyProtection="1"/>
    <xf numFmtId="43" fontId="15" fillId="55" borderId="0" xfId="122" applyFont="1" applyFill="1" applyBorder="1" applyProtection="1"/>
    <xf numFmtId="1" fontId="0" fillId="54" borderId="0" xfId="0" applyNumberFormat="1" applyFill="1" applyProtection="1">
      <protection locked="0"/>
    </xf>
    <xf numFmtId="0" fontId="0" fillId="54" borderId="0" xfId="0" applyFill="1" applyProtection="1">
      <protection locked="0"/>
    </xf>
    <xf numFmtId="0" fontId="36" fillId="56" borderId="0" xfId="0" applyFont="1" applyFill="1"/>
    <xf numFmtId="0" fontId="0" fillId="56" borderId="0" xfId="0" applyFill="1"/>
    <xf numFmtId="0" fontId="0" fillId="49" borderId="0" xfId="0" applyFill="1"/>
    <xf numFmtId="0" fontId="15" fillId="49" borderId="0" xfId="0" applyFont="1" applyFill="1"/>
    <xf numFmtId="0" fontId="39" fillId="49" borderId="0" xfId="0" applyFont="1" applyFill="1"/>
    <xf numFmtId="0" fontId="37" fillId="49" borderId="0" xfId="0" applyFont="1" applyFill="1"/>
    <xf numFmtId="2" fontId="0" fillId="49" borderId="0" xfId="0" applyNumberFormat="1" applyFill="1"/>
    <xf numFmtId="0" fontId="15" fillId="49" borderId="0" xfId="0" quotePrefix="1" applyFont="1" applyFill="1"/>
    <xf numFmtId="0" fontId="15" fillId="49" borderId="30" xfId="0" applyFont="1" applyFill="1" applyBorder="1"/>
    <xf numFmtId="0" fontId="15" fillId="49" borderId="31" xfId="0" applyFont="1" applyFill="1" applyBorder="1"/>
    <xf numFmtId="43" fontId="15" fillId="49" borderId="31" xfId="122" applyFont="1" applyFill="1" applyBorder="1" applyProtection="1"/>
    <xf numFmtId="0" fontId="17" fillId="2" borderId="22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left"/>
    </xf>
    <xf numFmtId="0" fontId="16" fillId="0" borderId="12" xfId="0" applyFont="1" applyBorder="1"/>
    <xf numFmtId="0" fontId="16" fillId="48" borderId="12" xfId="0" applyFont="1" applyFill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/>
    </xf>
    <xf numFmtId="0" fontId="15" fillId="0" borderId="12" xfId="0" applyFont="1" applyBorder="1" applyAlignment="1">
      <alignment horizontal="left"/>
    </xf>
    <xf numFmtId="0" fontId="16" fillId="48" borderId="12" xfId="0" applyFont="1" applyFill="1" applyBorder="1" applyAlignment="1">
      <alignment horizontal="left"/>
    </xf>
  </cellXfs>
  <cellStyles count="125">
    <cellStyle name="Accent1 - 20%" xfId="1" xr:uid="{00000000-0005-0000-0000-000000000000}"/>
    <cellStyle name="Accent1 - 40%" xfId="2" xr:uid="{00000000-0005-0000-0000-000001000000}"/>
    <cellStyle name="Accent1 - 60%" xfId="3" xr:uid="{00000000-0005-0000-0000-000002000000}"/>
    <cellStyle name="Accent2 - 20%" xfId="4" xr:uid="{00000000-0005-0000-0000-000003000000}"/>
    <cellStyle name="Accent2 - 40%" xfId="5" xr:uid="{00000000-0005-0000-0000-000004000000}"/>
    <cellStyle name="Accent2 - 60%" xfId="6" xr:uid="{00000000-0005-0000-0000-000005000000}"/>
    <cellStyle name="Accent3 - 20%" xfId="7" xr:uid="{00000000-0005-0000-0000-000006000000}"/>
    <cellStyle name="Accent3 - 40%" xfId="8" xr:uid="{00000000-0005-0000-0000-000007000000}"/>
    <cellStyle name="Accent3 - 60%" xfId="9" xr:uid="{00000000-0005-0000-0000-000008000000}"/>
    <cellStyle name="Accent4 - 20%" xfId="10" xr:uid="{00000000-0005-0000-0000-000009000000}"/>
    <cellStyle name="Accent4 - 40%" xfId="11" xr:uid="{00000000-0005-0000-0000-00000A000000}"/>
    <cellStyle name="Accent4 - 60%" xfId="12" xr:uid="{00000000-0005-0000-0000-00000B000000}"/>
    <cellStyle name="Accent5 - 20%" xfId="13" xr:uid="{00000000-0005-0000-0000-00000C000000}"/>
    <cellStyle name="Accent5 - 40%" xfId="14" xr:uid="{00000000-0005-0000-0000-00000D000000}"/>
    <cellStyle name="Accent5 - 60%" xfId="15" xr:uid="{00000000-0005-0000-0000-00000E000000}"/>
    <cellStyle name="Accent6 - 20%" xfId="16" xr:uid="{00000000-0005-0000-0000-00000F000000}"/>
    <cellStyle name="Accent6 - 40%" xfId="17" xr:uid="{00000000-0005-0000-0000-000010000000}"/>
    <cellStyle name="Accent6 - 60%" xfId="18" xr:uid="{00000000-0005-0000-0000-000011000000}"/>
    <cellStyle name="Emphasis 1" xfId="19" xr:uid="{00000000-0005-0000-0000-000012000000}"/>
    <cellStyle name="Emphasis 2" xfId="20" xr:uid="{00000000-0005-0000-0000-000013000000}"/>
    <cellStyle name="Emphasis 3" xfId="21" xr:uid="{00000000-0005-0000-0000-000014000000}"/>
    <cellStyle name="Migliaia" xfId="122" builtinId="3"/>
    <cellStyle name="Migliaia 2" xfId="22" xr:uid="{00000000-0005-0000-0000-000016000000}"/>
    <cellStyle name="Neutrale 2" xfId="23" xr:uid="{00000000-0005-0000-0000-000017000000}"/>
    <cellStyle name="Normale" xfId="0" builtinId="0"/>
    <cellStyle name="Normale 2" xfId="24" xr:uid="{00000000-0005-0000-0000-000019000000}"/>
    <cellStyle name="Normale 3" xfId="25" xr:uid="{00000000-0005-0000-0000-00001A000000}"/>
    <cellStyle name="Normale 3 2" xfId="124" xr:uid="{00000000-0005-0000-0000-00001B000000}"/>
    <cellStyle name="Normale 4" xfId="26" xr:uid="{00000000-0005-0000-0000-00001C000000}"/>
    <cellStyle name="Normale 5" xfId="27" xr:uid="{00000000-0005-0000-0000-00001D000000}"/>
    <cellStyle name="Normale 6" xfId="121" xr:uid="{00000000-0005-0000-0000-00001E000000}"/>
    <cellStyle name="Nota 2" xfId="28" xr:uid="{00000000-0005-0000-0000-00001F000000}"/>
    <cellStyle name="Nota 2 2" xfId="29" xr:uid="{00000000-0005-0000-0000-000020000000}"/>
    <cellStyle name="Percentuale" xfId="123" builtinId="5"/>
    <cellStyle name="SAPBEXaggData" xfId="30" xr:uid="{00000000-0005-0000-0000-000022000000}"/>
    <cellStyle name="SAPBEXaggData 2" xfId="31" xr:uid="{00000000-0005-0000-0000-000023000000}"/>
    <cellStyle name="SAPBEXaggDataEmph" xfId="32" xr:uid="{00000000-0005-0000-0000-000024000000}"/>
    <cellStyle name="SAPBEXaggItem" xfId="33" xr:uid="{00000000-0005-0000-0000-000025000000}"/>
    <cellStyle name="SAPBEXaggItem 2" xfId="34" xr:uid="{00000000-0005-0000-0000-000026000000}"/>
    <cellStyle name="SAPBEXaggItemX" xfId="35" xr:uid="{00000000-0005-0000-0000-000027000000}"/>
    <cellStyle name="SAPBEXchaText" xfId="36" xr:uid="{00000000-0005-0000-0000-000028000000}"/>
    <cellStyle name="SAPBEXchaText 2" xfId="37" xr:uid="{00000000-0005-0000-0000-000029000000}"/>
    <cellStyle name="SAPBEXchaText_Config" xfId="38" xr:uid="{00000000-0005-0000-0000-00002A000000}"/>
    <cellStyle name="SAPBEXexcBad7" xfId="39" xr:uid="{00000000-0005-0000-0000-00002B000000}"/>
    <cellStyle name="SAPBEXexcBad7 2" xfId="40" xr:uid="{00000000-0005-0000-0000-00002C000000}"/>
    <cellStyle name="SAPBEXexcBad8" xfId="41" xr:uid="{00000000-0005-0000-0000-00002D000000}"/>
    <cellStyle name="SAPBEXexcBad8 2" xfId="42" xr:uid="{00000000-0005-0000-0000-00002E000000}"/>
    <cellStyle name="SAPBEXexcBad9" xfId="43" xr:uid="{00000000-0005-0000-0000-00002F000000}"/>
    <cellStyle name="SAPBEXexcBad9 2" xfId="44" xr:uid="{00000000-0005-0000-0000-000030000000}"/>
    <cellStyle name="SAPBEXexcCritical4" xfId="45" xr:uid="{00000000-0005-0000-0000-000031000000}"/>
    <cellStyle name="SAPBEXexcCritical4 2" xfId="46" xr:uid="{00000000-0005-0000-0000-000032000000}"/>
    <cellStyle name="SAPBEXexcCritical5" xfId="47" xr:uid="{00000000-0005-0000-0000-000033000000}"/>
    <cellStyle name="SAPBEXexcCritical5 2" xfId="48" xr:uid="{00000000-0005-0000-0000-000034000000}"/>
    <cellStyle name="SAPBEXexcCritical6" xfId="49" xr:uid="{00000000-0005-0000-0000-000035000000}"/>
    <cellStyle name="SAPBEXexcCritical6 2" xfId="50" xr:uid="{00000000-0005-0000-0000-000036000000}"/>
    <cellStyle name="SAPBEXexcGood1" xfId="51" xr:uid="{00000000-0005-0000-0000-000037000000}"/>
    <cellStyle name="SAPBEXexcGood1 2" xfId="52" xr:uid="{00000000-0005-0000-0000-000038000000}"/>
    <cellStyle name="SAPBEXexcGood2" xfId="53" xr:uid="{00000000-0005-0000-0000-000039000000}"/>
    <cellStyle name="SAPBEXexcGood2 2" xfId="54" xr:uid="{00000000-0005-0000-0000-00003A000000}"/>
    <cellStyle name="SAPBEXexcGood3" xfId="55" xr:uid="{00000000-0005-0000-0000-00003B000000}"/>
    <cellStyle name="SAPBEXexcGood3 2" xfId="56" xr:uid="{00000000-0005-0000-0000-00003C000000}"/>
    <cellStyle name="SAPBEXfilterDrill" xfId="57" xr:uid="{00000000-0005-0000-0000-00003D000000}"/>
    <cellStyle name="SAPBEXfilterDrill 2" xfId="58" xr:uid="{00000000-0005-0000-0000-00003E000000}"/>
    <cellStyle name="SAPBEXfilterItem" xfId="59" xr:uid="{00000000-0005-0000-0000-00003F000000}"/>
    <cellStyle name="SAPBEXfilterText" xfId="60" xr:uid="{00000000-0005-0000-0000-000040000000}"/>
    <cellStyle name="SAPBEXformats" xfId="61" xr:uid="{00000000-0005-0000-0000-000041000000}"/>
    <cellStyle name="SAPBEXformats 2" xfId="62" xr:uid="{00000000-0005-0000-0000-000042000000}"/>
    <cellStyle name="SAPBEXheaderItem" xfId="63" xr:uid="{00000000-0005-0000-0000-000043000000}"/>
    <cellStyle name="SAPBEXheaderItem 2" xfId="64" xr:uid="{00000000-0005-0000-0000-000044000000}"/>
    <cellStyle name="SAPBEXheaderText" xfId="65" xr:uid="{00000000-0005-0000-0000-000045000000}"/>
    <cellStyle name="SAPBEXheaderText 2" xfId="66" xr:uid="{00000000-0005-0000-0000-000046000000}"/>
    <cellStyle name="SAPBEXHLevel0" xfId="67" xr:uid="{00000000-0005-0000-0000-000047000000}"/>
    <cellStyle name="SAPBEXHLevel0 2" xfId="68" xr:uid="{00000000-0005-0000-0000-000048000000}"/>
    <cellStyle name="SAPBEXHLevel0X" xfId="69" xr:uid="{00000000-0005-0000-0000-000049000000}"/>
    <cellStyle name="SAPBEXHLevel0X 2" xfId="70" xr:uid="{00000000-0005-0000-0000-00004A000000}"/>
    <cellStyle name="SAPBEXHLevel0X 2 2" xfId="71" xr:uid="{00000000-0005-0000-0000-00004B000000}"/>
    <cellStyle name="SAPBEXHLevel0X 2_Config" xfId="72" xr:uid="{00000000-0005-0000-0000-00004C000000}"/>
    <cellStyle name="SAPBEXHLevel0X 3" xfId="73" xr:uid="{00000000-0005-0000-0000-00004D000000}"/>
    <cellStyle name="SAPBEXHLevel0X 3 2" xfId="74" xr:uid="{00000000-0005-0000-0000-00004E000000}"/>
    <cellStyle name="SAPBEXHLevel0X_Config" xfId="75" xr:uid="{00000000-0005-0000-0000-00004F000000}"/>
    <cellStyle name="SAPBEXHLevel1" xfId="76" xr:uid="{00000000-0005-0000-0000-000050000000}"/>
    <cellStyle name="SAPBEXHLevel1 2" xfId="77" xr:uid="{00000000-0005-0000-0000-000051000000}"/>
    <cellStyle name="SAPBEXHLevel1X" xfId="78" xr:uid="{00000000-0005-0000-0000-000052000000}"/>
    <cellStyle name="SAPBEXHLevel1X 2" xfId="79" xr:uid="{00000000-0005-0000-0000-000053000000}"/>
    <cellStyle name="SAPBEXHLevel1X 2 2" xfId="80" xr:uid="{00000000-0005-0000-0000-000054000000}"/>
    <cellStyle name="SAPBEXHLevel1X 2_Config" xfId="81" xr:uid="{00000000-0005-0000-0000-000055000000}"/>
    <cellStyle name="SAPBEXHLevel1X 3" xfId="82" xr:uid="{00000000-0005-0000-0000-000056000000}"/>
    <cellStyle name="SAPBEXHLevel1X 3 2" xfId="83" xr:uid="{00000000-0005-0000-0000-000057000000}"/>
    <cellStyle name="SAPBEXHLevel1X_Config" xfId="84" xr:uid="{00000000-0005-0000-0000-000058000000}"/>
    <cellStyle name="SAPBEXHLevel2" xfId="85" xr:uid="{00000000-0005-0000-0000-000059000000}"/>
    <cellStyle name="SAPBEXHLevel2 2" xfId="86" xr:uid="{00000000-0005-0000-0000-00005A000000}"/>
    <cellStyle name="SAPBEXHLevel2X" xfId="87" xr:uid="{00000000-0005-0000-0000-00005B000000}"/>
    <cellStyle name="SAPBEXHLevel2X 2" xfId="88" xr:uid="{00000000-0005-0000-0000-00005C000000}"/>
    <cellStyle name="SAPBEXHLevel2X 2 2" xfId="89" xr:uid="{00000000-0005-0000-0000-00005D000000}"/>
    <cellStyle name="SAPBEXHLevel2X 3" xfId="90" xr:uid="{00000000-0005-0000-0000-00005E000000}"/>
    <cellStyle name="SAPBEXHLevel2X 3 2" xfId="91" xr:uid="{00000000-0005-0000-0000-00005F000000}"/>
    <cellStyle name="SAPBEXHLevel3" xfId="92" xr:uid="{00000000-0005-0000-0000-000060000000}"/>
    <cellStyle name="SAPBEXHLevel3 2" xfId="93" xr:uid="{00000000-0005-0000-0000-000061000000}"/>
    <cellStyle name="SAPBEXHLevel3X" xfId="94" xr:uid="{00000000-0005-0000-0000-000062000000}"/>
    <cellStyle name="SAPBEXHLevel3X 2" xfId="95" xr:uid="{00000000-0005-0000-0000-000063000000}"/>
    <cellStyle name="SAPBEXHLevel3X 2 2" xfId="96" xr:uid="{00000000-0005-0000-0000-000064000000}"/>
    <cellStyle name="SAPBEXHLevel3X 3" xfId="97" xr:uid="{00000000-0005-0000-0000-000065000000}"/>
    <cellStyle name="SAPBEXHLevel3X 3 2" xfId="98" xr:uid="{00000000-0005-0000-0000-000066000000}"/>
    <cellStyle name="SAPBEXinputData" xfId="99" xr:uid="{00000000-0005-0000-0000-000067000000}"/>
    <cellStyle name="SAPBEXinputData 2" xfId="100" xr:uid="{00000000-0005-0000-0000-000068000000}"/>
    <cellStyle name="SAPBEXinputData 2 2" xfId="101" xr:uid="{00000000-0005-0000-0000-000069000000}"/>
    <cellStyle name="SAPBEXinputData 3" xfId="102" xr:uid="{00000000-0005-0000-0000-00006A000000}"/>
    <cellStyle name="SAPBEXinputData 3 2" xfId="103" xr:uid="{00000000-0005-0000-0000-00006B000000}"/>
    <cellStyle name="SAPBEXItemHeader" xfId="104" xr:uid="{00000000-0005-0000-0000-00006C000000}"/>
    <cellStyle name="SAPBEXresData" xfId="105" xr:uid="{00000000-0005-0000-0000-00006D000000}"/>
    <cellStyle name="SAPBEXresDataEmph" xfId="106" xr:uid="{00000000-0005-0000-0000-00006E000000}"/>
    <cellStyle name="SAPBEXresItem" xfId="107" xr:uid="{00000000-0005-0000-0000-00006F000000}"/>
    <cellStyle name="SAPBEXresItemX" xfId="108" xr:uid="{00000000-0005-0000-0000-000070000000}"/>
    <cellStyle name="SAPBEXstdData" xfId="109" xr:uid="{00000000-0005-0000-0000-000071000000}"/>
    <cellStyle name="SAPBEXstdData 2" xfId="110" xr:uid="{00000000-0005-0000-0000-000072000000}"/>
    <cellStyle name="SAPBEXstdDataEmph" xfId="111" xr:uid="{00000000-0005-0000-0000-000073000000}"/>
    <cellStyle name="SAPBEXstdItem" xfId="112" xr:uid="{00000000-0005-0000-0000-000074000000}"/>
    <cellStyle name="SAPBEXstdItem 2" xfId="113" xr:uid="{00000000-0005-0000-0000-000075000000}"/>
    <cellStyle name="SAPBEXstdItemX" xfId="114" xr:uid="{00000000-0005-0000-0000-000076000000}"/>
    <cellStyle name="SAPBEXtitle" xfId="115" xr:uid="{00000000-0005-0000-0000-000077000000}"/>
    <cellStyle name="SAPBEXunassignedItem" xfId="116" xr:uid="{00000000-0005-0000-0000-000078000000}"/>
    <cellStyle name="SAPBEXunassignedItem 2" xfId="117" xr:uid="{00000000-0005-0000-0000-000079000000}"/>
    <cellStyle name="SAPBEXundefined" xfId="118" xr:uid="{00000000-0005-0000-0000-00007A000000}"/>
    <cellStyle name="Sheet Title" xfId="119" xr:uid="{00000000-0005-0000-0000-00007B000000}"/>
    <cellStyle name="Valore valido 2" xfId="120" xr:uid="{00000000-0005-0000-0000-00007C000000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protection locked="1" hidden="0"/>
    </dxf>
    <dxf>
      <numFmt numFmtId="0" formatCode="General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1" hidden="0"/>
    </dxf>
    <dxf>
      <font>
        <b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04040"/>
        <name val="Calibri"/>
        <family val="2"/>
        <scheme val="none"/>
      </font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rgb="FFF2F2F2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04040"/>
        <name val="Calibri"/>
        <family val="2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rgb="FFF2F2F2"/>
        </left>
        <right/>
        <top/>
        <bottom style="thin">
          <color rgb="FFF2F2F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404040"/>
        <name val="Calibri"/>
        <family val="2"/>
        <scheme val="none"/>
      </font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rgb="FFF2F2F2"/>
        </left>
        <right style="thin">
          <color rgb="FFF2F2F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404040"/>
        <name val="Calibri"/>
        <family val="2"/>
        <scheme val="none"/>
      </font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rgb="FFF2F2F2"/>
        </left>
        <right style="thin">
          <color rgb="FFF2F2F2"/>
        </right>
        <top/>
        <bottom style="thin">
          <color rgb="FFF2F2F2"/>
        </bottom>
        <vertical/>
        <horizontal/>
      </border>
      <protection locked="1" hidden="0"/>
    </dxf>
    <dxf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04040"/>
        <name val="Calibri"/>
        <family val="2"/>
        <scheme val="none"/>
      </font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rgb="FFF2F2F2"/>
        </left>
        <right style="thin">
          <color rgb="FFF2F2F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04040"/>
        <name val="Calibri"/>
        <family val="2"/>
        <scheme val="none"/>
      </font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rgb="FFF2F2F2"/>
        </left>
        <right style="thin">
          <color rgb="FFF2F2F2"/>
        </right>
        <top/>
        <bottom style="thin">
          <color rgb="FFF2F2F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04040"/>
        <name val="Calibr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1" justifyLastLine="0" shrinkToFit="0" readingOrder="0"/>
      <border diagonalUp="0" diagonalDown="0">
        <left style="thin">
          <color rgb="FFF2F2F2"/>
        </left>
        <right style="thin">
          <color rgb="FFF2F2F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04040"/>
        <name val="Calibri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1" justifyLastLine="0" shrinkToFit="0" readingOrder="0"/>
      <border diagonalUp="0" diagonalDown="0">
        <left style="thin">
          <color rgb="FFF2F2F2"/>
        </left>
        <right style="thin">
          <color rgb="FFF2F2F2"/>
        </right>
        <top/>
        <bottom style="thin">
          <color rgb="FFF2F2F2"/>
        </bottom>
      </border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</xdr:colOff>
      <xdr:row>6</xdr:row>
      <xdr:rowOff>16011</xdr:rowOff>
    </xdr:from>
    <xdr:to>
      <xdr:col>7</xdr:col>
      <xdr:colOff>66674</xdr:colOff>
      <xdr:row>10</xdr:row>
      <xdr:rowOff>150749</xdr:rowOff>
    </xdr:to>
    <xdr:pic>
      <xdr:nvPicPr>
        <xdr:cNvPr id="6" name="Immagine 5" descr="logosel2">
          <a:extLst>
            <a:ext uri="{FF2B5EF4-FFF2-40B4-BE49-F238E27FC236}">
              <a16:creationId xmlns:a16="http://schemas.microsoft.com/office/drawing/2014/main" id="{614BCE6E-A615-22F4-F229-02AD280AD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9" y="1159011"/>
          <a:ext cx="3095625" cy="8967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13</xdr:row>
      <xdr:rowOff>76200</xdr:rowOff>
    </xdr:from>
    <xdr:to>
      <xdr:col>9</xdr:col>
      <xdr:colOff>0</xdr:colOff>
      <xdr:row>23</xdr:row>
      <xdr:rowOff>34925</xdr:rowOff>
    </xdr:to>
    <xdr:sp macro="" textlink="">
      <xdr:nvSpPr>
        <xdr:cNvPr id="8" name="Casella di testo 27">
          <a:extLst>
            <a:ext uri="{FF2B5EF4-FFF2-40B4-BE49-F238E27FC236}">
              <a16:creationId xmlns:a16="http://schemas.microsoft.com/office/drawing/2014/main" id="{C6A80C32-F701-A1CE-2352-AA537D324361}"/>
            </a:ext>
          </a:extLst>
        </xdr:cNvPr>
        <xdr:cNvSpPr txBox="1"/>
      </xdr:nvSpPr>
      <xdr:spPr>
        <a:xfrm>
          <a:off x="0" y="2552700"/>
          <a:ext cx="6286500" cy="1863725"/>
        </a:xfrm>
        <a:prstGeom prst="rect">
          <a:avLst/>
        </a:prstGeom>
        <a:noFill/>
        <a:ln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200"/>
            </a:lnSpc>
            <a:spcBef>
              <a:spcPts val="0"/>
            </a:spcBef>
            <a:spcAft>
              <a:spcPts val="1400"/>
            </a:spcAft>
          </a:pPr>
          <a:r>
            <a:rPr lang="it-IT" sz="2000" b="1">
              <a:ln>
                <a:noFill/>
              </a:ln>
              <a:solidFill>
                <a:srgbClr val="F79646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Procedura aperta per la fornitura di gas naturale</a:t>
          </a:r>
          <a:endParaRPr lang="it-IT" sz="1100">
            <a:solidFill>
              <a:srgbClr val="2A2A2A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1200"/>
            </a:lnSpc>
            <a:spcBef>
              <a:spcPts val="0"/>
            </a:spcBef>
            <a:spcAft>
              <a:spcPts val="1400"/>
            </a:spcAft>
          </a:pPr>
          <a:r>
            <a:rPr lang="it-IT" sz="2000" b="1">
              <a:ln>
                <a:noFill/>
              </a:ln>
              <a:solidFill>
                <a:srgbClr val="F79646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ai Soggetti pubblici della Regione Basilicata</a:t>
          </a:r>
          <a:endParaRPr lang="it-IT" sz="1100">
            <a:solidFill>
              <a:srgbClr val="2A2A2A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1200"/>
            </a:lnSpc>
            <a:spcBef>
              <a:spcPts val="1400"/>
            </a:spcBef>
            <a:spcAft>
              <a:spcPts val="1400"/>
            </a:spcAft>
          </a:pPr>
          <a:r>
            <a:rPr lang="it-IT" sz="2800" b="1">
              <a:ln>
                <a:noFill/>
              </a:ln>
              <a:solidFill>
                <a:srgbClr val="2F5496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SEL GAS11</a:t>
          </a:r>
          <a:r>
            <a:rPr lang="it-IT" sz="2800">
              <a:solidFill>
                <a:srgbClr val="2F5496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endParaRPr lang="it-IT" sz="1050">
            <a:solidFill>
              <a:srgbClr val="2A2A2A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22</xdr:row>
      <xdr:rowOff>126999</xdr:rowOff>
    </xdr:from>
    <xdr:to>
      <xdr:col>9</xdr:col>
      <xdr:colOff>0</xdr:colOff>
      <xdr:row>28</xdr:row>
      <xdr:rowOff>47624</xdr:rowOff>
    </xdr:to>
    <xdr:sp macro="" textlink="">
      <xdr:nvSpPr>
        <xdr:cNvPr id="10" name="Casella di testo 4">
          <a:extLst>
            <a:ext uri="{FF2B5EF4-FFF2-40B4-BE49-F238E27FC236}">
              <a16:creationId xmlns:a16="http://schemas.microsoft.com/office/drawing/2014/main" id="{11812354-3A65-04FB-6E30-5918FE6DB804}"/>
            </a:ext>
          </a:extLst>
        </xdr:cNvPr>
        <xdr:cNvSpPr txBox="1"/>
      </xdr:nvSpPr>
      <xdr:spPr>
        <a:xfrm>
          <a:off x="0" y="4317999"/>
          <a:ext cx="5486400" cy="1063625"/>
        </a:xfrm>
        <a:prstGeom prst="rect">
          <a:avLst/>
        </a:prstGeom>
        <a:noFill/>
        <a:ln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  <a:spcBef>
              <a:spcPts val="1400"/>
            </a:spcBef>
            <a:spcAft>
              <a:spcPts val="1400"/>
            </a:spcAft>
          </a:pPr>
          <a:r>
            <a:rPr lang="it-IT" sz="2000" b="1">
              <a:ln>
                <a:noFill/>
              </a:ln>
              <a:solidFill>
                <a:srgbClr val="00B05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DATI SUI</a:t>
          </a:r>
          <a:r>
            <a:rPr lang="it-IT" sz="2000" b="1" baseline="0">
              <a:ln>
                <a:noFill/>
              </a:ln>
              <a:solidFill>
                <a:srgbClr val="00B05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CONSUMI DELLE AMMINISTRAZIONI E CALCOLO IMPORTI CIG </a:t>
          </a:r>
          <a:endParaRPr lang="it-IT" sz="1100">
            <a:solidFill>
              <a:srgbClr val="2A2A2A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206375</xdr:colOff>
      <xdr:row>29</xdr:row>
      <xdr:rowOff>94135</xdr:rowOff>
    </xdr:from>
    <xdr:to>
      <xdr:col>5</xdr:col>
      <xdr:colOff>190500</xdr:colOff>
      <xdr:row>33</xdr:row>
      <xdr:rowOff>170461</xdr:rowOff>
    </xdr:to>
    <xdr:pic>
      <xdr:nvPicPr>
        <xdr:cNvPr id="12" name="Immagine 11" descr="LOGO CC 3">
          <a:extLst>
            <a:ext uri="{FF2B5EF4-FFF2-40B4-BE49-F238E27FC236}">
              <a16:creationId xmlns:a16="http://schemas.microsoft.com/office/drawing/2014/main" id="{777F4D83-DEDA-E29F-5A6F-07D762C08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5175" y="5618635"/>
          <a:ext cx="1203325" cy="8383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ordano Michele" refreshedDate="46210.405019907404" createdVersion="8" refreshedVersion="8" minRefreshableVersion="3" recordCount="702" xr:uid="{4C7015E7-5F01-4024-BCF7-494E0E526991}">
  <cacheSource type="worksheet">
    <worksheetSource name="Tabella43"/>
  </cacheSource>
  <cacheFields count="9">
    <cacheField name="N." numFmtId="0">
      <sharedItems containsString="0" containsBlank="1" containsNumber="1" containsInteger="1" minValue="1" maxValue="734"/>
    </cacheField>
    <cacheField name="PDR" numFmtId="0">
      <sharedItems containsBlank="1"/>
    </cacheField>
    <cacheField name="RAGIONE SOCIALE" numFmtId="0">
      <sharedItems count="57">
        <s v="A.L.S.I.A"/>
        <s v="A.R.P.A.B."/>
        <s v="A.S.M. AZ SANITARIA LOCALE MATERA"/>
        <s v="A.T.E.R. POTENZA"/>
        <s v="ACQUEDOTTO LUCANO SPA"/>
        <s v="AGENZIA REGIONALE ARLAB"/>
        <s v="APT BASILICATA"/>
        <s v="ARDSU BASILICATA"/>
        <s v="ASTEA MULTISERVIZI"/>
        <s v="ATER DI MATERA"/>
        <s v="AZIENDA OSPEDALIERA REGIONALE SAN CARLO"/>
        <s v="AZIENDA SANITARIA LOCALE POTENZA"/>
        <s v="C.R.O.B."/>
        <s v="CAMERA DI COMMERCIO INDUSTRIA ARTIGIANATO E AGRICOLTURA"/>
        <s v="COMUNE BELLA"/>
        <s v="COMUNE DI AVIGLIANO"/>
        <s v="COMUNE DI BALVANO"/>
        <s v="COMUNE DI BANZI"/>
        <s v="COMUNE DI BERNALDA"/>
        <s v="COMUNE DI BRINDISI MONTAGNA"/>
        <s v="COMUNE DI CALVELLO"/>
        <s v="COMUNE DI CASTELLUCCIO INFERIORE"/>
        <s v="COMUNE DI CASTELSARACENO"/>
        <s v="COMUNE DI CHIAROMONTE"/>
        <s v="COMUNE DI EPISCOPIA"/>
        <s v="COMUNE DI FILIANO"/>
        <s v="COMUNE DI FORENZA"/>
        <s v="COMUNE DI FRANCAVILLA IN SINNI"/>
        <s v="COMUNE DI GRUMENTO NOVA"/>
        <s v="COMUNE DI LAGONEGRO"/>
        <s v="COMUNE DI LATRONICO"/>
        <s v="COMUNE DI MASCHITO"/>
        <s v="COMUNE DI MELFI"/>
        <s v="COMUNE DI MIGLIONICO"/>
        <s v="COMUNE DI MOLITERNO"/>
        <s v="COMUNE DI MONTALBANO JONICO"/>
        <s v="COMUNE DI MONTEMURRO"/>
        <s v="COMUNE DI PESCOPAGANO"/>
        <s v="COMUNE DI PICERNO"/>
        <s v="COMUNE DI PIETRAGALLA"/>
        <s v="COMUNE DI PIGNOLA"/>
        <s v="COMUNE DI POTENZA"/>
        <s v="COMUNE DI RIONERO IN VULTURE"/>
        <s v="COMUNE DI RUOTI"/>
        <s v="COMUNE DI SANT'ANGELO LE FRATTE"/>
        <s v="COMUNE DI SASSO DI CASTALDA"/>
        <s v="COMUNE DI SATRIANO DI LUCANIA"/>
        <s v="COMUNE DI SCANZANO JONICO"/>
        <s v="COMUNE DI STIGLIANO"/>
        <s v="COMUNE DI TOLVE"/>
        <s v="COMUNE DI TRAMUTOLA"/>
        <s v="COMUNE DI TURSI"/>
        <s v="COMUNE DI VENOSA"/>
        <s v="CONSERVATORIO DI MUSICA STATALE &quot;E. R. DUNI&quot; DI MATERA"/>
        <s v="ENTE PARCO NAZIONALE DELL'APPENNINO LUCANO"/>
        <s v="PROVINCIA DI POTENZA"/>
        <s v="REGIONE BASILICATA"/>
      </sharedItems>
    </cacheField>
    <cacheField name="TIPOLOGIA ENTI" numFmtId="0">
      <sharedItems/>
    </cacheField>
    <cacheField name="Via" numFmtId="0">
      <sharedItems/>
    </cacheField>
    <cacheField name="Comune" numFmtId="0">
      <sharedItems/>
    </cacheField>
    <cacheField name="Consumi anno termico 2024-2025 [smc]2" numFmtId="0">
      <sharedItems containsSemiMixedTypes="0" containsString="0" containsNumber="1" minValue="0" maxValue="2758024.8"/>
    </cacheField>
    <cacheField name="Fornitore" numFmtId="0">
      <sharedItems/>
    </cacheField>
    <cacheField name="Scaglione di consum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2">
  <r>
    <n v="1"/>
    <s v="00000032982901"/>
    <x v="0"/>
    <s v="ALTRI ENTI"/>
    <s v="VIA JONICA"/>
    <s v="BERNALDA"/>
    <n v="25433"/>
    <s v="ESTRA ENERGIA"/>
    <s v="inf. 200.000 smc"/>
  </r>
  <r>
    <n v="2"/>
    <s v="00882608626734"/>
    <x v="1"/>
    <s v="ALTRI ENTI"/>
    <s v="VIA DELLA FISICA"/>
    <s v="POTENZA"/>
    <n v="3000"/>
    <s v="ESTRA ENERGIA"/>
    <s v="inf. 200.000 smc"/>
  </r>
  <r>
    <n v="3"/>
    <s v="00882608626743"/>
    <x v="1"/>
    <s v="ALTRI ENTI"/>
    <s v="VIA DELLA FISICA"/>
    <s v="POTENZA"/>
    <n v="4356"/>
    <s v="ESTRA ENERGIA"/>
    <s v="inf. 200.000 smc"/>
  </r>
  <r>
    <n v="4"/>
    <s v="00882609900093"/>
    <x v="1"/>
    <s v="ALTRI ENTI"/>
    <s v="VIA DELLA FISICA"/>
    <s v="POTENZA"/>
    <n v="7654"/>
    <s v="ESTRA ENERGIA"/>
    <s v="inf. 200.000 smc"/>
  </r>
  <r>
    <n v="5"/>
    <s v="00882611324795"/>
    <x v="1"/>
    <s v="ALTRI ENTI"/>
    <s v="VIA DELLA CHIMICA"/>
    <s v="POTENZA"/>
    <n v="8799"/>
    <s v="ESTRA ENERGIA"/>
    <s v="inf. 200.000 smc"/>
  </r>
  <r>
    <n v="6"/>
    <s v="00880000239015"/>
    <x v="2"/>
    <s v="AZIENDE SANITARIE"/>
    <s v="VIA DELLA LIBERTA'"/>
    <s v="OLIVETO LUCANO"/>
    <n v="1118.4000000000001"/>
    <s v="ESTRA ENERGIA"/>
    <s v="inf. 200.000 smc"/>
  </r>
  <r>
    <n v="7"/>
    <s v="00880000335961"/>
    <x v="2"/>
    <s v="AZIENDE SANITARIE"/>
    <s v="VIA GIOVAN BATTISTA DI CIO"/>
    <s v="FERRANDINA"/>
    <n v="5351.5616959999988"/>
    <s v="ESTRA ENERGIA"/>
    <s v="inf. 200.000 smc"/>
  </r>
  <r>
    <n v="8"/>
    <s v="00880000421000"/>
    <x v="2"/>
    <s v="AZIENDE SANITARIE"/>
    <s v="CONTRADA CHIANCALATA"/>
    <s v="MATERA"/>
    <n v="104148.8"/>
    <s v="ESTRA ENERGIA"/>
    <s v="inf. 200.000 smc"/>
  </r>
  <r>
    <n v="9"/>
    <s v="00880000815987"/>
    <x v="2"/>
    <s v="AZIENDE SANITARIE"/>
    <s v="VIALE DEI CADUTI"/>
    <s v="MONTALBANO JONICO"/>
    <n v="3716.1100103999997"/>
    <s v="ESTRA ENERGIA"/>
    <s v="inf. 200.000 smc"/>
  </r>
  <r>
    <n v="10"/>
    <s v="00880000865961"/>
    <x v="2"/>
    <s v="AZIENDE SANITARIE"/>
    <s v="VIA RAFFAELE JOZZINO"/>
    <s v="POMARICO"/>
    <n v="158.7675792"/>
    <s v="ESTRA ENERGIA"/>
    <s v="inf. 200.000 smc"/>
  </r>
  <r>
    <n v="11"/>
    <s v="00880001260971"/>
    <x v="2"/>
    <s v="AZIENDE SANITARIE"/>
    <s v="VIA VITTORIO EMANUELE"/>
    <s v="ACCETTURA"/>
    <n v="7159"/>
    <s v="ESTRA ENERGIA"/>
    <s v="inf. 200.000 smc"/>
  </r>
  <r>
    <n v="12"/>
    <s v="00882602150456"/>
    <x v="2"/>
    <s v="AZIENDE SANITARIE"/>
    <s v="PIAZZA FIRENZE"/>
    <s v="MATERA"/>
    <n v="4771.2"/>
    <s v="ESTRA ENERGIA"/>
    <s v="inf. 200.000 smc"/>
  </r>
  <r>
    <n v="13"/>
    <s v="00882602249787"/>
    <x v="2"/>
    <s v="AZIENDE SANITARIE"/>
    <s v="VIA GIACOMO MATTEOTTI"/>
    <s v="MATERA"/>
    <n v="10000"/>
    <s v="ESTRA ENERGIA"/>
    <s v="inf. 200.000 smc"/>
  </r>
  <r>
    <n v="14"/>
    <s v="00882602259232"/>
    <x v="2"/>
    <s v="AZIENDE SANITARIE"/>
    <s v="VIA ANTONIO GRAMSCI"/>
    <s v="MATERA"/>
    <n v="5910.4"/>
    <s v="ESTRA ENERGIA"/>
    <s v="inf. 200.000 smc"/>
  </r>
  <r>
    <n v="15"/>
    <s v="00882602316701"/>
    <x v="2"/>
    <s v="AZIENDE SANITARIE"/>
    <s v="VIA MONTESCAGLIOSO"/>
    <s v="MATERA"/>
    <n v="71444"/>
    <s v="ESTRA ENERGIA"/>
    <s v="inf. 200.000 smc"/>
  </r>
  <r>
    <n v="16"/>
    <s v="00882602385409"/>
    <x v="2"/>
    <s v="AZIENDE SANITARIE"/>
    <s v="VIA PRINCIPE DI NAPOLI"/>
    <s v="STIGLIANO"/>
    <n v="6758.4"/>
    <s v="ESTRA ENERGIA"/>
    <s v="inf. 200.000 smc"/>
  </r>
  <r>
    <n v="17"/>
    <s v="00882602385417"/>
    <x v="2"/>
    <s v="AZIENDE SANITARIE"/>
    <s v="VIA PRINCIPE DI NAPOLI"/>
    <s v="STIGLIANO"/>
    <n v="3463"/>
    <s v="ESTRA ENERGIA"/>
    <s v="sup. 200.000 smc"/>
  </r>
  <r>
    <n v="18"/>
    <s v="00882602385433"/>
    <x v="2"/>
    <s v="AZIENDE SANITARIE"/>
    <s v="VIA PRINCIPE DI NAPOLI"/>
    <s v="STIGLIANO"/>
    <n v="1225.5999999999999"/>
    <s v="ESTRA ENERGIA"/>
    <s v="inf. 200.000 smc"/>
  </r>
  <r>
    <n v="19"/>
    <s v="00882602412989"/>
    <x v="2"/>
    <s v="AZIENDE SANITARIE"/>
    <s v="VIA ALDO MORO"/>
    <s v="GRASSANO"/>
    <n v="2729.6"/>
    <s v="ESTRA ENERGIA"/>
    <s v="inf. 200.000 smc"/>
  </r>
  <r>
    <n v="20"/>
    <s v="00882608140691"/>
    <x v="2"/>
    <s v="AZIENDE SANITARIE"/>
    <s v="VIA RICCIARDI"/>
    <s v="MIGLIONICO"/>
    <n v="1317.2301696"/>
    <s v="ESTRA ENERGIA"/>
    <s v="inf. 200.000 smc"/>
  </r>
  <r>
    <n v="21"/>
    <s v="00882608233702"/>
    <x v="2"/>
    <s v="AZIENDE SANITARIE"/>
    <s v="VIALE BELVEDERE"/>
    <s v="MONTESCAGLIOSO"/>
    <n v="3024.4342399999996"/>
    <s v="ESTRA ENERGIA"/>
    <s v="inf. 200.000 smc"/>
  </r>
  <r>
    <n v="22"/>
    <s v="00882609725573"/>
    <x v="2"/>
    <s v="AZIENDE SANITARIE"/>
    <s v="VIA PRINCIPE DI NAPOLI"/>
    <s v="STIGLIANO"/>
    <n v="10000"/>
    <s v="ESTRA ENERGIA"/>
    <s v="inf. 200.000 smc"/>
  </r>
  <r>
    <n v="23"/>
    <s v="00882609725581"/>
    <x v="2"/>
    <s v="AZIENDE SANITARIE"/>
    <s v="VIA PRINCIPE DI NAPOLI"/>
    <s v="STIGLIANO"/>
    <n v="10000"/>
    <s v="ESTRA ENERGIA"/>
    <s v="inf. 200.000 smc"/>
  </r>
  <r>
    <n v="24"/>
    <s v="00882609727330"/>
    <x v="2"/>
    <s v="AZIENDE SANITARIE"/>
    <s v="VIA PRINCIPE DI NAPOLI"/>
    <s v="STIGLIANO"/>
    <n v="3429.4339759999993"/>
    <s v="ESTRA ENERGIA"/>
    <s v="inf. 200.000 smc"/>
  </r>
  <r>
    <n v="25"/>
    <s v="00882609727348"/>
    <x v="2"/>
    <s v="AZIENDE SANITARIE"/>
    <s v="VIA PRINCIPE DI NAPOLI"/>
    <s v="STIGLIANO"/>
    <n v="1418.1109152000001"/>
    <s v="ESTRA ENERGIA"/>
    <s v="inf. 200.000 smc"/>
  </r>
  <r>
    <n v="26"/>
    <s v="00882609769980"/>
    <x v="2"/>
    <s v="AZIENDE SANITARIE"/>
    <s v="VIA CHIANCALATA"/>
    <s v="MATERA"/>
    <n v="1954600"/>
    <s v="ESTRA ENERGIA"/>
    <s v="sup. 200.000 smc"/>
  </r>
  <r>
    <n v="27"/>
    <s v="00882610022978"/>
    <x v="2"/>
    <s v="AZIENDE SANITARIE"/>
    <s v="VIA ALDO MORO"/>
    <s v="CRACO"/>
    <n v="889.6"/>
    <s v="ESTRA ENERGIA"/>
    <s v="inf. 200.000 smc"/>
  </r>
  <r>
    <n v="28"/>
    <s v="00882610110443"/>
    <x v="2"/>
    <s v="AZIENDE SANITARIE"/>
    <s v="CONTRADA CHIANCALATA"/>
    <s v="MATERA"/>
    <n v="6963.2"/>
    <s v="ESTRA ENERGIA"/>
    <s v="inf. 200.000 smc"/>
  </r>
  <r>
    <n v="29"/>
    <s v="00882610445203"/>
    <x v="2"/>
    <s v="AZIENDE SANITARIE"/>
    <s v="VIA DEI PEUCETI"/>
    <s v="MATERA"/>
    <n v="3685.3281072000004"/>
    <s v="ESTRA ENERGIA"/>
    <s v="inf. 200.000 smc"/>
  </r>
  <r>
    <n v="30"/>
    <s v="01611833002926"/>
    <x v="2"/>
    <s v="AZIENDE SANITARIE"/>
    <s v="VIA DEL CONCILIO VATICANO II"/>
    <s v="BERNALDA"/>
    <n v="2446.4"/>
    <s v="ESTRA ENERGIA"/>
    <s v="inf. 200.000 smc"/>
  </r>
  <r>
    <n v="31"/>
    <s v="01611834000279"/>
    <x v="2"/>
    <s v="AZIENDE SANITARIE"/>
    <s v="VIALE VITTORIO VENETO"/>
    <s v="COLOBRARO"/>
    <n v="1462.4"/>
    <s v="ESTRA ENERGIA"/>
    <s v="inf. 200.000 smc"/>
  </r>
  <r>
    <n v="32"/>
    <s v="01611835001187"/>
    <x v="2"/>
    <s v="AZIENDE SANITARIE"/>
    <s v="VIA AGNESOD"/>
    <s v="IRSINA"/>
    <n v="8408.3689255999998"/>
    <s v="ESTRA ENERGIA"/>
    <s v="inf. 200.000 smc"/>
  </r>
  <r>
    <n v="33"/>
    <s v="01611837000156"/>
    <x v="2"/>
    <s v="AZIENDE SANITARIE"/>
    <s v="VIA ALCIDE DE GASPERI"/>
    <s v="SCANZANO JONICO"/>
    <n v="1264"/>
    <s v="ESTRA ENERGIA"/>
    <s v="inf. 200.000 smc"/>
  </r>
  <r>
    <n v="34"/>
    <s v="01611838000934"/>
    <x v="2"/>
    <s v="AZIENDE SANITARIE"/>
    <s v="VIALE REGINA MARGHERITA"/>
    <s v="TRICARICO"/>
    <n v="256940.79999999999"/>
    <s v="ESTRA ENERGIA"/>
    <s v="sup. 200.000 smc"/>
  </r>
  <r>
    <n v="35"/>
    <s v="01611839000006"/>
    <x v="2"/>
    <s v="AZIENDE SANITARIE"/>
    <s v="PIAZZA CATTEDRALE"/>
    <s v="TURSI"/>
    <n v="2629.6198336000002"/>
    <s v="ESTRA ENERGIA"/>
    <s v="inf. 200.000 smc"/>
  </r>
  <r>
    <n v="36"/>
    <s v="01611855000367"/>
    <x v="2"/>
    <s v="AZIENDE SANITARIE"/>
    <s v="VIA ISABELLA MORRA"/>
    <s v="VALSINNI"/>
    <n v="6350"/>
    <s v="ESTRA ENERGIA"/>
    <s v="inf. 200.000 smc"/>
  </r>
  <r>
    <n v="37"/>
    <s v="01613882000204"/>
    <x v="2"/>
    <s v="AZIENDE SANITARIE"/>
    <s v="VIALE DELLA RESISTENZA"/>
    <s v="GROTTOLE"/>
    <n v="3420.3860055999999"/>
    <s v="ESTRA ENERGIA"/>
    <s v="inf. 200.000 smc"/>
  </r>
  <r>
    <n v="38"/>
    <s v="02090000036546"/>
    <x v="2"/>
    <s v="AZIENDE SANITARIE"/>
    <s v="VIA MEDAGLIA D' ORO SINISI"/>
    <s v="POLICORO"/>
    <n v="1503.2045952000001"/>
    <s v="ESTRA ENERGIA"/>
    <s v="inf. 200.000 smc"/>
  </r>
  <r>
    <n v="39"/>
    <s v="02090000040735"/>
    <x v="2"/>
    <s v="AZIENDE SANITARIE"/>
    <s v="VIA BRENNERO"/>
    <s v="POLICORO"/>
    <n v="3343.2"/>
    <s v="ESTRA ENERGIA"/>
    <s v="inf. 200.000 smc"/>
  </r>
  <r>
    <n v="40"/>
    <s v="02090000797756"/>
    <x v="2"/>
    <s v="AZIENDE SANITARIE"/>
    <s v="VIALE SALERNO"/>
    <s v="POLICORO"/>
    <n v="65555"/>
    <s v="ESTRA ENERGIA"/>
    <s v="sup. 200.000 smc"/>
  </r>
  <r>
    <n v="41"/>
    <s v="02273200497200"/>
    <x v="2"/>
    <s v="AZIENDE SANITARIE"/>
    <s v="VIALE JONIO"/>
    <s v="PISTICCI"/>
    <n v="75899"/>
    <s v="ESTRA ENERGIA"/>
    <s v="inf. 200.000 smc"/>
  </r>
  <r>
    <n v="42"/>
    <s v="02273200566902"/>
    <x v="2"/>
    <s v="AZIENDE SANITARIE"/>
    <s v="VIALE JONIO"/>
    <s v="PISTICCI"/>
    <n v="3000"/>
    <s v="ESTRA ENERGIA"/>
    <s v="inf. 200.000 smc"/>
  </r>
  <r>
    <n v="43"/>
    <s v="02273200567002"/>
    <x v="2"/>
    <s v="AZIENDE SANITARIE"/>
    <s v="VIALE JONIO"/>
    <s v="PISTICCI"/>
    <n v="2500"/>
    <s v="ESTRA ENERGIA"/>
    <s v="inf. 200.000 smc"/>
  </r>
  <r>
    <n v="44"/>
    <s v="02273200601202"/>
    <x v="2"/>
    <s v="AZIENDE SANITARIE"/>
    <s v="VIALE JONIO"/>
    <s v="PISTICCI"/>
    <n v="2500"/>
    <s v="ESTRA ENERGIA"/>
    <s v="inf. 200.000 smc"/>
  </r>
  <r>
    <n v="45"/>
    <s v="02273200601302"/>
    <x v="2"/>
    <s v="AZIENDE SANITARIE"/>
    <s v="VIALE JONIO"/>
    <s v="PISTICCI"/>
    <n v="5000"/>
    <s v="ESTRA ENERGIA"/>
    <s v="inf. 200.000 smc"/>
  </r>
  <r>
    <n v="46"/>
    <s v="02273200662801"/>
    <x v="2"/>
    <s v="AZIENDE SANITARIE"/>
    <s v="VIALE JONIO"/>
    <s v="PISTICCI"/>
    <n v="4000"/>
    <s v="ESTRA ENERGIA"/>
    <s v="inf. 200.000 smc"/>
  </r>
  <r>
    <n v="47"/>
    <s v="02273200708098"/>
    <x v="2"/>
    <s v="AZIENDE SANITARIE"/>
    <s v="LOCALITA' CENTRO AGRICOLO"/>
    <s v="PISTICCI"/>
    <n v="18574.400000000001"/>
    <s v="ESTRA ENERGIA"/>
    <s v="inf. 200.000 smc"/>
  </r>
  <r>
    <n v="48"/>
    <s v="08180000001668"/>
    <x v="2"/>
    <s v="AZIENDE SANITARIE"/>
    <s v="VIA ANTONIO GRAMSCI"/>
    <s v="ROTONDELLA"/>
    <n v="5572.3190239999994"/>
    <s v="ESTRA ENERGIA"/>
    <s v="inf. 200.000 smc"/>
  </r>
  <r>
    <n v="49"/>
    <s v="08180000003031"/>
    <x v="2"/>
    <s v="AZIENDE SANITARIE"/>
    <s v="VIA VITTORIO VENETO"/>
    <s v="SAN GIORGIO LUCANO"/>
    <n v="1858.7915688000001"/>
    <s v="ESTRA ENERGIA"/>
    <s v="inf. 200.000 smc"/>
  </r>
  <r>
    <n v="50"/>
    <s v="08180000013367"/>
    <x v="2"/>
    <s v="AZIENDE SANITARIE"/>
    <s v="VIA MARTIRI D' UNGHERIA"/>
    <s v="ALIANO"/>
    <n v="3214.0195967999998"/>
    <s v="ESTRA ENERGIA"/>
    <s v="inf. 200.000 smc"/>
  </r>
  <r>
    <n v="51"/>
    <s v="15880000000743"/>
    <x v="2"/>
    <s v="AZIENDE SANITARIE"/>
    <s v="CORSO DANTE"/>
    <s v="SALANDRA"/>
    <n v="2636.6145360000005"/>
    <s v="ESTRA ENERGIA"/>
    <s v="inf. 200.000 smc"/>
  </r>
  <r>
    <n v="52"/>
    <s v="15880000001528"/>
    <x v="2"/>
    <s v="AZIENDE SANITARIE"/>
    <s v="VIA GIUSEPPE DI VITTORIO"/>
    <s v="SAN MAURO FORTE"/>
    <n v="3127.7022696000004"/>
    <s v="ESTRA ENERGIA"/>
    <s v="inf. 200.000 smc"/>
  </r>
  <r>
    <n v="53"/>
    <s v="00880000566448"/>
    <x v="3"/>
    <s v="ALTRI ENTI"/>
    <s v="VIA TIRRENO"/>
    <s v="POTENZA"/>
    <n v="3000"/>
    <s v="ESTRA ENERGIA"/>
    <s v="inf. 200.000 smc"/>
  </r>
  <r>
    <n v="54"/>
    <s v="00882602567113"/>
    <x v="3"/>
    <s v="ALTRI ENTI"/>
    <s v="VIA MANHES"/>
    <s v="POTENZA"/>
    <n v="37056"/>
    <s v="ESTRA ENERGIA"/>
    <s v="inf. 200.000 smc"/>
  </r>
  <r>
    <n v="55"/>
    <s v="00882602395994"/>
    <x v="4"/>
    <s v="ALTRI ENTI"/>
    <s v="VIA GIUSTINO FORTUNATO"/>
    <s v="STIGLIANO"/>
    <n v="3000"/>
    <s v="ESTRA ENERGIA"/>
    <s v="inf. 200.000 smc"/>
  </r>
  <r>
    <n v="56"/>
    <s v="00885200197878"/>
    <x v="4"/>
    <s v="ALTRI ENTI"/>
    <s v="VIA CAPANNE"/>
    <s v="MELFI"/>
    <n v="3555"/>
    <s v="ESTRA ENERGIA"/>
    <s v="inf. 200.000 smc"/>
  </r>
  <r>
    <n v="57"/>
    <s v="00885200198298"/>
    <x v="4"/>
    <s v="ALTRI ENTI"/>
    <s v="VIA GIOVANNI BACHELET"/>
    <s v="GENZANO DI LUCANIA"/>
    <n v="4555"/>
    <s v="ESTRA ENERGIA"/>
    <s v="inf. 200.000 smc"/>
  </r>
  <r>
    <n v="58"/>
    <s v="01611391002553"/>
    <x v="4"/>
    <s v="ALTRI ENTI"/>
    <s v="CONTRADA ROTALUPO"/>
    <s v="SENISE"/>
    <n v="3808"/>
    <s v="ESTRA ENERGIA"/>
    <s v="inf. 200.000 smc"/>
  </r>
  <r>
    <n v="59"/>
    <s v="01611838001646"/>
    <x v="4"/>
    <s v="ALTRI ENTI"/>
    <s v="VIALE REGINA MARGHERITA"/>
    <s v="TRICARICO"/>
    <n v="3765"/>
    <s v="ESTRA ENERGIA"/>
    <s v="inf. 200.000 smc"/>
  </r>
  <r>
    <n v="60"/>
    <s v="01611838001647"/>
    <x v="4"/>
    <s v="ALTRI ENTI"/>
    <s v="VIALE REGINA MARGHERITA"/>
    <s v="TRICARICO"/>
    <n v="3467"/>
    <s v="ESTRA ENERGIA"/>
    <s v="inf. 200.000 smc"/>
  </r>
  <r>
    <n v="61"/>
    <s v="08180000008265"/>
    <x v="4"/>
    <s v="ALTRI ENTI"/>
    <s v="VIA DEI LONGOBARDI"/>
    <s v="VENOSA"/>
    <n v="4159"/>
    <s v="ESTRA ENERGIA"/>
    <s v="inf. 200.000 smc"/>
  </r>
  <r>
    <n v="62"/>
    <s v="10430000050144"/>
    <x v="4"/>
    <s v="ALTRI ENTI"/>
    <s v="CONTRADA CALDA"/>
    <s v="LATRONICO"/>
    <n v="4322"/>
    <s v="ESTRA ENERGIA"/>
    <s v="inf. 200.000 smc"/>
  </r>
  <r>
    <n v="63"/>
    <s v="10430000202440"/>
    <x v="4"/>
    <s v="ALTRI ENTI"/>
    <s v="VIA CARICCHIO"/>
    <s v="CASTELLUCCIO INFERIORE"/>
    <n v="4322"/>
    <s v="ESTRA ENERGIA"/>
    <s v="inf. 200.000 smc"/>
  </r>
  <r>
    <n v="64"/>
    <s v="11270000001405"/>
    <x v="4"/>
    <s v="ALTRI ENTI"/>
    <s v="VIA XXV APRILE"/>
    <s v="LAURIA"/>
    <n v="4356"/>
    <s v="ESTRA ENERGIA"/>
    <s v="inf. 200.000 smc"/>
  </r>
  <r>
    <n v="65"/>
    <s v="00882602247344"/>
    <x v="5"/>
    <s v="ALTRI ENTI"/>
    <s v="VIA CAPPELLUTI"/>
    <s v="MATERA"/>
    <n v="8865"/>
    <s v="ESTRA ENERGIA"/>
    <s v="inf. 200.000 smc"/>
  </r>
  <r>
    <n v="66"/>
    <s v="00882602343648"/>
    <x v="5"/>
    <s v="ALTRI ENTI"/>
    <s v="VIALE GIUSEPPE MAZZINI"/>
    <s v="FERRANDINA"/>
    <n v="4000"/>
    <s v="ESTRA ENERGIA"/>
    <s v="inf. 200.000 smc"/>
  </r>
  <r>
    <n v="67"/>
    <s v="00882602400570"/>
    <x v="5"/>
    <s v="ALTRI ENTI"/>
    <s v="VIA ROMA"/>
    <s v="STIGLIANO"/>
    <n v="4000"/>
    <s v="ESTRA ENERGIA"/>
    <s v="inf. 200.000 smc"/>
  </r>
  <r>
    <n v="68"/>
    <s v="00882602701993"/>
    <x v="5"/>
    <s v="ALTRI ENTI"/>
    <s v="VIA ALESSANDRO MANZONI"/>
    <s v="MELFI"/>
    <n v="9543"/>
    <s v="ESTRA ENERGIA"/>
    <s v="inf. 200.000 smc"/>
  </r>
  <r>
    <n v="69"/>
    <s v="00882610564896"/>
    <x v="5"/>
    <s v="ALTRI ENTI"/>
    <s v="VIA DELLA CHIMICA"/>
    <s v="POTENZA"/>
    <n v="11453"/>
    <s v="ESTRA ENERGIA"/>
    <s v="inf. 200.000 smc"/>
  </r>
  <r>
    <n v="70"/>
    <s v="00885200035219"/>
    <x v="5"/>
    <s v="ALTRI ENTI"/>
    <s v="PIAZZA MUNICIPIO"/>
    <s v="GENZANO DI LUCANIA"/>
    <n v="5657"/>
    <s v="ESTRA ENERGIA"/>
    <s v="inf. 200.000 smc"/>
  </r>
  <r>
    <n v="71"/>
    <s v="01611381002010"/>
    <x v="5"/>
    <s v="ALTRI ENTI"/>
    <s v="VIA NAZIONALE"/>
    <s v="MARSICOVETERE"/>
    <n v="8765"/>
    <s v="ESTRA ENERGIA"/>
    <s v="inf. 200.000 smc"/>
  </r>
  <r>
    <n v="72"/>
    <s v="01611391001359"/>
    <x v="5"/>
    <s v="ALTRI ENTI"/>
    <s v="VIA KENNEDY"/>
    <s v="SENISE"/>
    <n v="2360"/>
    <s v="ESTRA ENERGIA"/>
    <s v="inf. 200.000 smc"/>
  </r>
  <r>
    <n v="73"/>
    <s v="01611838000466"/>
    <x v="5"/>
    <s v="ALTRI ENTI"/>
    <s v="VIA FRATELLI CERVI"/>
    <s v="TRICARICO"/>
    <n v="5000"/>
    <s v="ESTRA ENERGIA"/>
    <s v="inf. 200.000 smc"/>
  </r>
  <r>
    <n v="74"/>
    <s v="02090000039067"/>
    <x v="5"/>
    <s v="ALTRI ENTI"/>
    <s v="VIA MONTE COPPOLA"/>
    <s v="POLICORO"/>
    <n v="4560"/>
    <s v="ESTRA ENERGIA"/>
    <s v="inf. 200.000 smc"/>
  </r>
  <r>
    <n v="75"/>
    <s v="02273200497500"/>
    <x v="5"/>
    <s v="ALTRI ENTI"/>
    <s v="VIALE IONIO"/>
    <s v="PISTICCI"/>
    <n v="5814"/>
    <s v="ESTRA ENERGIA"/>
    <s v="inf. 200.000 smc"/>
  </r>
  <r>
    <n v="76"/>
    <s v="02430901116001"/>
    <x v="5"/>
    <s v="ALTRI ENTI"/>
    <s v="VIA SAN GIOVANNI BOSCO"/>
    <s v="BRIENZA"/>
    <n v="6543"/>
    <s v="ESTRA ENERGIA"/>
    <s v="inf. 200.000 smc"/>
  </r>
  <r>
    <n v="77"/>
    <s v="02431104201101"/>
    <x v="5"/>
    <s v="ALTRI ENTI"/>
    <s v="CORSO GIUSEPPE GARIBALDI"/>
    <s v="BARAGIANO"/>
    <n v="4125"/>
    <s v="ESTRA ENERGIA"/>
    <s v="inf. 200.000 smc"/>
  </r>
  <r>
    <n v="78"/>
    <s v="11270000001665"/>
    <x v="5"/>
    <s v="ALTRI ENTI"/>
    <s v="CONTRADA PARCO CARROSO"/>
    <s v="LAURIA"/>
    <n v="7566"/>
    <s v="ESTRA ENERGIA"/>
    <s v="inf. 200.000 smc"/>
  </r>
  <r>
    <n v="79"/>
    <s v="11270000001902"/>
    <x v="5"/>
    <s v="ALTRI ENTI"/>
    <s v="CONTRADA PARCO CARROSO"/>
    <s v="LAURIA"/>
    <n v="3456"/>
    <s v="ESTRA ENERGIA"/>
    <s v="inf. 200.000 smc"/>
  </r>
  <r>
    <n v="80"/>
    <s v="15143811005279"/>
    <x v="5"/>
    <s v="ALTRI ENTI"/>
    <s v="CONTRADA PUPOLO"/>
    <s v="LAVELLO"/>
    <n v="5432"/>
    <s v="ESTRA ENERGIA"/>
    <s v="inf. 200.000 smc"/>
  </r>
  <r>
    <n v="81"/>
    <s v="29640000000153"/>
    <x v="5"/>
    <s v="ALTRI ENTI"/>
    <s v="VIA PRATO"/>
    <s v="LAURENZANA"/>
    <n v="6594"/>
    <s v="ESTRA ENERGIA"/>
    <s v="inf. 200.000 smc"/>
  </r>
  <r>
    <n v="82"/>
    <s v="00882602290724"/>
    <x v="6"/>
    <s v="ALTRI ENTI"/>
    <s v="VIA ANTONIO DE VITI DE MARCO"/>
    <s v="MATERA"/>
    <n v="5000"/>
    <s v="ESTRA ENERGIA"/>
    <s v="inf. 200.000 smc"/>
  </r>
  <r>
    <n v="83"/>
    <s v="00882609956509"/>
    <x v="6"/>
    <s v="ALTRI ENTI"/>
    <s v="VIA DEL GALLITELLO"/>
    <s v="POTENZA"/>
    <n v="4567"/>
    <s v="ESTRA ENERGIA"/>
    <s v="inf. 200.000 smc"/>
  </r>
  <r>
    <n v="84"/>
    <s v="00880000645389"/>
    <x v="7"/>
    <s v="ALTRI ENTI"/>
    <s v="VIA DELLA PINETA"/>
    <s v="POTENZA"/>
    <n v="3456"/>
    <s v="ESTRA ENERGIA"/>
    <s v="inf. 200.000 smc"/>
  </r>
  <r>
    <n v="85"/>
    <s v="00882602461929"/>
    <x v="7"/>
    <s v="ALTRI ENTI"/>
    <s v="VIA ETTORE CICCOTTI"/>
    <s v="POTENZA"/>
    <n v="5654"/>
    <s v="ESTRA ENERGIA"/>
    <s v="inf. 200.000 smc"/>
  </r>
  <r>
    <n v="86"/>
    <s v="15143811002198"/>
    <x v="8"/>
    <s v="ALTRI ENTI"/>
    <s v="CONTRADA SAN FELICE"/>
    <s v="LAVELLO"/>
    <n v="3555"/>
    <s v="ESTRA ENERGIA"/>
    <s v="inf. 200.000 smc"/>
  </r>
  <r>
    <n v="87"/>
    <s v="00882602171080"/>
    <x v="9"/>
    <s v="ALTRI ENTI"/>
    <s v="VIA BENEDETTO CROCE"/>
    <s v="MATERA"/>
    <n v="13243"/>
    <s v="ESTRA ENERGIA"/>
    <s v="inf. 200.000 smc"/>
  </r>
  <r>
    <n v="88"/>
    <s v="00882602462034"/>
    <x v="10"/>
    <s v="AZIENDE SANITARIE"/>
    <s v="VIA ETTORE CICCOTTI"/>
    <s v="POTENZA"/>
    <n v="18671.2"/>
    <s v="ESTRA ENERGIA"/>
    <s v="inf. 200.000 smc"/>
  </r>
  <r>
    <n v="89"/>
    <s v="00882602698215"/>
    <x v="10"/>
    <s v="AZIENDE SANITARIE"/>
    <s v="VIA FOGGIA"/>
    <s v="MELFI"/>
    <n v="622665.6"/>
    <s v="ESTRA ENERGIA"/>
    <s v="sup. 200.000 smc"/>
  </r>
  <r>
    <n v="90"/>
    <s v="00882604123550"/>
    <x v="10"/>
    <s v="AZIENDE SANITARIE"/>
    <s v="VIA DI MACCHIA ROMANA"/>
    <s v="POTENZA"/>
    <n v="2758024.8"/>
    <s v="ESTRA ENERGIA"/>
    <s v="sup. 200.000 smc"/>
  </r>
  <r>
    <n v="91"/>
    <s v="00882607348295"/>
    <x v="10"/>
    <s v="AZIENDE SANITARIE"/>
    <s v="VIA FOGGIA"/>
    <s v="MELFI"/>
    <n v="5099.2"/>
    <s v="ESTRA ENERGIA"/>
    <s v="inf. 200.000 smc"/>
  </r>
  <r>
    <n v="92"/>
    <s v="01611381000603"/>
    <x v="10"/>
    <s v="AZIENDE SANITARIE"/>
    <s v="VIA PROVINCIALE"/>
    <s v="MARSICOVETERE"/>
    <n v="1057461.6000000001"/>
    <s v="ESTRA ENERGIA"/>
    <s v="sup. 200.000 smc"/>
  </r>
  <r>
    <n v="93"/>
    <s v="01611453000789"/>
    <x v="10"/>
    <s v="AZIENDE SANITARIE"/>
    <s v="VIALE CRISTOFORO COLOMBO"/>
    <s v="LAGONEGRO"/>
    <n v="289168.8"/>
    <s v="ESTRA ENERGIA"/>
    <s v="sup. 200.000 smc"/>
  </r>
  <r>
    <n v="94"/>
    <s v="02431801216101"/>
    <x v="10"/>
    <s v="AZIENDE SANITARIE"/>
    <s v="CONTRADA SAN PIETRO"/>
    <s v="PESCOPAGANO"/>
    <n v="353821.6"/>
    <s v="ESTRA ENERGIA"/>
    <s v="sup. 200.000 smc"/>
  </r>
  <r>
    <n v="95"/>
    <s v="00800005476523"/>
    <x v="11"/>
    <s v="AZIENDE SANITARIE"/>
    <s v="VIA ORTONE"/>
    <s v="MOLITERNO"/>
    <n v="7502.1090120000008"/>
    <s v="ESTRA ENERGIA"/>
    <s v="inf. 200.000 smc"/>
  </r>
  <r>
    <n v="96"/>
    <s v="00800005631080"/>
    <x v="11"/>
    <s v="AZIENDE SANITARIE"/>
    <s v="VIA ALCIDE DE GASPERI"/>
    <s v="CORLETO PERTICARA"/>
    <n v="7879"/>
    <s v="ESTRA ENERGIA"/>
    <s v="inf. 200.000 smc"/>
  </r>
  <r>
    <n v="97"/>
    <s v="00800007515950"/>
    <x v="11"/>
    <s v="AZIENDE SANITARIE"/>
    <s v="VIA PROVINCIALE"/>
    <s v="SARCONI"/>
    <n v="3256.3074399999996"/>
    <s v="ESTRA ENERGIA"/>
    <s v="inf. 200.000 smc"/>
  </r>
  <r>
    <n v="98"/>
    <s v="00880000018925"/>
    <x v="11"/>
    <s v="AZIENDE SANITARIE"/>
    <s v="VIA POTITO PETRONE"/>
    <s v="POTENZA"/>
    <n v="5249.6"/>
    <s v="ESTRA ENERGIA"/>
    <s v="inf. 200.000 smc"/>
  </r>
  <r>
    <n v="99"/>
    <s v="00880000803366"/>
    <x v="11"/>
    <s v="AZIENDE SANITARIE"/>
    <s v="VIA SAN DEMETRIO"/>
    <s v="PIETRAGALLA"/>
    <n v="4773.2565119999999"/>
    <s v="ESTRA ENERGIA"/>
    <s v="inf. 200.000 smc"/>
  </r>
  <r>
    <n v="100"/>
    <s v="00880000803369"/>
    <x v="11"/>
    <s v="AZIENDE SANITARIE"/>
    <s v="VIA GIUSEPPE GARIBALDI"/>
    <s v="PIETRAPERTOSA"/>
    <n v="4000"/>
    <s v="ESTRA ENERGIA"/>
    <s v="inf. 200.000 smc"/>
  </r>
  <r>
    <n v="101"/>
    <s v="00880000806143"/>
    <x v="11"/>
    <s v="AZIENDE SANITARIE"/>
    <s v="VIA ETTORE CICCOTTI"/>
    <s v="POTENZA"/>
    <n v="46657.599999999999"/>
    <s v="ESTRA ENERGIA"/>
    <s v="inf. 200.000 smc"/>
  </r>
  <r>
    <n v="102"/>
    <s v="00880000806154"/>
    <x v="11"/>
    <s v="AZIENDE SANITARIE"/>
    <s v="VIA GUIDO ROSSA"/>
    <s v="AVIGLIANO"/>
    <n v="9743.2000000000007"/>
    <s v="ESTRA ENERGIA"/>
    <s v="inf. 200.000 smc"/>
  </r>
  <r>
    <n v="103"/>
    <s v="00880000908075"/>
    <x v="11"/>
    <s v="AZIENDE SANITARIE"/>
    <s v="VIA GIUSTINO FORTUNATO"/>
    <s v="GENZANO DI LUCANIA"/>
    <n v="4104.8"/>
    <s v="ESTRA ENERGIA"/>
    <s v="inf. 200.000 smc"/>
  </r>
  <r>
    <n v="104"/>
    <s v="00880001003490"/>
    <x v="11"/>
    <s v="AZIENDE SANITARIE"/>
    <s v="VIA UGO FOSCOLO"/>
    <s v="MASCHITO"/>
    <n v="8227.2000000000007"/>
    <s v="ESTRA ENERGIA"/>
    <s v="inf. 200.000 smc"/>
  </r>
  <r>
    <n v="105"/>
    <s v="00880001008344"/>
    <x v="11"/>
    <s v="AZIENDE SANITARIE"/>
    <s v="VIA DELLA PINETA"/>
    <s v="POTENZA"/>
    <n v="1482.9459024000003"/>
    <s v="ESTRA ENERGIA"/>
    <s v="inf. 200.000 smc"/>
  </r>
  <r>
    <n v="106"/>
    <s v="00880001008345"/>
    <x v="11"/>
    <s v="AZIENDE SANITARIE"/>
    <s v="VIA DELLA PINETA"/>
    <s v="POTENZA"/>
    <n v="5230"/>
    <s v="ESTRA ENERGIA"/>
    <s v="inf. 200.000 smc"/>
  </r>
  <r>
    <n v="107"/>
    <s v="00880001008346"/>
    <x v="11"/>
    <s v="AZIENDE SANITARIE"/>
    <s v="VIA DELLA PINETA"/>
    <s v="POTENZA"/>
    <n v="1926.1251376"/>
    <s v="ESTRA ENERGIA"/>
    <s v="inf. 200.000 smc"/>
  </r>
  <r>
    <n v="108"/>
    <s v="00880001008347"/>
    <x v="11"/>
    <s v="AZIENDE SANITARIE"/>
    <s v="VIA DELLA PINETA"/>
    <s v="POTENZA"/>
    <n v="1698.6067008000002"/>
    <s v="ESTRA ENERGIA"/>
    <s v="inf. 200.000 smc"/>
  </r>
  <r>
    <n v="109"/>
    <s v="00880001134839"/>
    <x v="11"/>
    <s v="AZIENDE SANITARIE"/>
    <s v="PIAZZA PLEBISCITO"/>
    <s v="TRIVIGNO"/>
    <n v="366.4"/>
    <s v="ESTRA ENERGIA"/>
    <s v="inf. 200.000 smc"/>
  </r>
  <r>
    <n v="110"/>
    <s v="00880001250188"/>
    <x v="11"/>
    <s v="AZIENDE SANITARIE"/>
    <s v="PIAZZA MUNICIPIO"/>
    <s v="BANZI"/>
    <n v="748.6775879999999"/>
    <s v="ESTRA ENERGIA"/>
    <s v="inf. 200.000 smc"/>
  </r>
  <r>
    <n v="111"/>
    <s v="00882602464519"/>
    <x v="11"/>
    <s v="AZIENDE SANITARIE"/>
    <s v="VIA SAN REMO"/>
    <s v="POTENZA"/>
    <n v="4128.9343328000004"/>
    <s v="ESTRA ENERGIA"/>
    <s v="inf. 200.000 smc"/>
  </r>
  <r>
    <n v="112"/>
    <s v="00882602464527"/>
    <x v="11"/>
    <s v="AZIENDE SANITARIE"/>
    <s v="VIA SAN REMO"/>
    <s v="POTENZA"/>
    <n v="3815.1951551999991"/>
    <s v="ESTRA ENERGIA"/>
    <s v="inf. 200.000 smc"/>
  </r>
  <r>
    <n v="113"/>
    <s v="00882602535441"/>
    <x v="11"/>
    <s v="AZIENDE SANITARIE"/>
    <s v="VIA DELLA PINETA"/>
    <s v="POTENZA"/>
    <n v="3000"/>
    <s v="ESTRA ENERGIA"/>
    <s v="inf. 200.000 smc"/>
  </r>
  <r>
    <n v="114"/>
    <s v="00882602648533"/>
    <x v="11"/>
    <s v="AZIENDE SANITARIE"/>
    <s v="VIALE VILLA D' ERRICO"/>
    <s v="PALAZZO SAN GERVASIO"/>
    <n v="6136"/>
    <s v="ESTRA ENERGIA"/>
    <s v="inf. 200.000 smc"/>
  </r>
  <r>
    <n v="115"/>
    <s v="00882602667434"/>
    <x v="11"/>
    <s v="AZIENDE SANITARIE"/>
    <s v="VIA M. FERRARA"/>
    <s v="MELFI"/>
    <n v="5977.6"/>
    <s v="ESTRA ENERGIA"/>
    <s v="inf. 200.000 smc"/>
  </r>
  <r>
    <n v="116"/>
    <s v="00882602688141"/>
    <x v="11"/>
    <s v="AZIENDE SANITARIE"/>
    <s v="VIALE LIBERTA'"/>
    <s v="MELFI"/>
    <n v="3361.6051719999996"/>
    <s v="ESTRA ENERGIA"/>
    <s v="inf. 200.000 smc"/>
  </r>
  <r>
    <n v="117"/>
    <s v="00882604133047"/>
    <x v="11"/>
    <s v="AZIENDE SANITARIE"/>
    <s v="VIA CONVENTO"/>
    <s v="FORENZA"/>
    <n v="1506.4"/>
    <s v="ESTRA ENERGIA"/>
    <s v="inf. 200.000 smc"/>
  </r>
  <r>
    <n v="118"/>
    <s v="00882607583198"/>
    <x v="11"/>
    <s v="AZIENDE SANITARIE"/>
    <s v="VIA VALLE D' AOSTA"/>
    <s v="PIGNOLA"/>
    <n v="5274.4"/>
    <s v="ESTRA ENERGIA"/>
    <s v="inf. 200.000 smc"/>
  </r>
  <r>
    <n v="119"/>
    <s v="00882609417192"/>
    <x v="11"/>
    <s v="AZIENDE SANITARIE"/>
    <s v="VIA FRANCESCO TORRACA"/>
    <s v="POTENZA"/>
    <n v="12169.6"/>
    <s v="ESTRA ENERGIA"/>
    <s v="inf. 200.000 smc"/>
  </r>
  <r>
    <n v="120"/>
    <s v="00882609776543"/>
    <x v="11"/>
    <s v="AZIENDE SANITARIE"/>
    <s v="VIA DEL GALLITELLO"/>
    <s v="POTENZA"/>
    <n v="54857.599999999999"/>
    <s v="ESTRA ENERGIA"/>
    <s v="inf. 200.000 smc"/>
  </r>
  <r>
    <n v="121"/>
    <s v="00882609871618"/>
    <x v="11"/>
    <s v="AZIENDE SANITARIE"/>
    <s v="VIA DELLA FISICA"/>
    <s v="POTENZA"/>
    <n v="44153.599999999999"/>
    <s v="ESTRA ENERGIA"/>
    <s v="inf. 200.000 smc"/>
  </r>
  <r>
    <n v="122"/>
    <s v="00882609963034"/>
    <x v="11"/>
    <s v="AZIENDE SANITARIE"/>
    <s v="VIA POTITO PETRONE"/>
    <s v="POTENZA"/>
    <n v="3000"/>
    <s v="ESTRA ENERGIA"/>
    <s v="inf. 200.000 smc"/>
  </r>
  <r>
    <n v="123"/>
    <s v="00882610214161"/>
    <x v="11"/>
    <s v="AZIENDE SANITARIE"/>
    <s v="VIA CONVENTO"/>
    <s v="FORENZA"/>
    <n v="1.4792287999999993"/>
    <s v="ESTRA ENERGIA"/>
    <s v="inf. 200.000 smc"/>
  </r>
  <r>
    <n v="124"/>
    <s v="00882610348985"/>
    <x v="11"/>
    <s v="AZIENDE SANITARIE"/>
    <s v="VIA PASCHIERE"/>
    <s v="VAGLIO BASILICATA"/>
    <n v="1679.6994983999998"/>
    <s v="ESTRA ENERGIA"/>
    <s v="inf. 200.000 smc"/>
  </r>
  <r>
    <n v="125"/>
    <s v="00882611205242"/>
    <x v="11"/>
    <s v="AZIENDE SANITARIE"/>
    <s v="VICOLO PARRELLA"/>
    <s v="CASTELMEZZANO"/>
    <n v="3999"/>
    <s v="ESTRA ENERGIA"/>
    <s v="inf. 200.000 smc"/>
  </r>
  <r>
    <n v="126"/>
    <s v="00882611338076"/>
    <x v="11"/>
    <s v="AZIENDE SANITARIE"/>
    <s v="VIA ROMA"/>
    <s v="BRINDISI MONTAGNA"/>
    <n v="1512.2772768"/>
    <s v="ESTRA ENERGIA"/>
    <s v="inf. 200.000 smc"/>
  </r>
  <r>
    <n v="127"/>
    <s v="00882611416641"/>
    <x v="11"/>
    <s v="AZIENDE SANITARIE"/>
    <s v="CORSO GIUSEPPE GARIBALDI"/>
    <s v="AVIGLIANO"/>
    <n v="3000"/>
    <s v="ESTRA ENERGIA"/>
    <s v="inf. 200.000 smc"/>
  </r>
  <r>
    <n v="128"/>
    <s v="00882611416658"/>
    <x v="11"/>
    <s v="AZIENDE SANITARIE"/>
    <s v="CORSO GIUSEPPE GARIBALDI"/>
    <s v="AVIGLIANO"/>
    <n v="8321.7288088000005"/>
    <s v="ESTRA ENERGIA"/>
    <s v="inf. 200.000 smc"/>
  </r>
  <r>
    <n v="129"/>
    <s v="00882646954624"/>
    <x v="11"/>
    <s v="AZIENDE SANITARIE"/>
    <s v="VIALE EUROPA"/>
    <s v="ACERENZA"/>
    <n v="3390.1191632"/>
    <s v="ESTRA ENERGIA"/>
    <s v="inf. 200.000 smc"/>
  </r>
  <r>
    <n v="130"/>
    <s v="00882647119698"/>
    <x v="11"/>
    <s v="AZIENDE SANITARIE"/>
    <s v="CONTRADA CERRETA TRINITA' SICILIA"/>
    <s v="POTENZA"/>
    <n v="377.2211216"/>
    <s v="ESTRA ENERGIA"/>
    <s v="inf. 200.000 smc"/>
  </r>
  <r>
    <n v="131"/>
    <s v="01611379000528"/>
    <x v="11"/>
    <s v="AZIENDE SANITARIE"/>
    <s v="CORSO PAPA GIOVANNI XXIII"/>
    <s v="FILIANO"/>
    <n v="1417.6"/>
    <s v="ESTRA ENERGIA"/>
    <s v="inf. 200.000 smc"/>
  </r>
  <r>
    <n v="132"/>
    <s v="01611381001662"/>
    <x v="11"/>
    <s v="AZIENDE SANITARIE"/>
    <s v="VIA CRISTOFORO COLOMBO"/>
    <s v="MARSICOVETERE"/>
    <n v="13220"/>
    <s v="ESTRA ENERGIA"/>
    <s v="inf. 200.000 smc"/>
  </r>
  <r>
    <n v="133"/>
    <s v="01611390000322"/>
    <x v="11"/>
    <s v="AZIENDE SANITARIE"/>
    <s v="PIAZZA GUGLIELMO MARCONI"/>
    <s v="NOEPOLI"/>
    <n v="1248.8"/>
    <s v="ESTRA ENERGIA"/>
    <s v="inf. 200.000 smc"/>
  </r>
  <r>
    <n v="134"/>
    <s v="01611391001913"/>
    <x v="11"/>
    <s v="AZIENDE SANITARIE"/>
    <s v="VIA GIORGIO AMENDOLA"/>
    <s v="SENISE"/>
    <n v="6935.2"/>
    <s v="ESTRA ENERGIA"/>
    <s v="inf. 200.000 smc"/>
  </r>
  <r>
    <n v="135"/>
    <s v="01611391002434"/>
    <x v="11"/>
    <s v="AZIENDE SANITARIE"/>
    <s v="VIA TOGLIATTI"/>
    <s v="SENISE"/>
    <n v="5504"/>
    <s v="ESTRA ENERGIA"/>
    <s v="inf. 200.000 smc"/>
  </r>
  <r>
    <n v="136"/>
    <s v="01611415000177"/>
    <x v="11"/>
    <s v="AZIENDE SANITARIE"/>
    <s v="VIA ROMA"/>
    <s v="CARBONE"/>
    <n v="2152.8000000000002"/>
    <s v="ESTRA ENERGIA"/>
    <s v="inf. 200.000 smc"/>
  </r>
  <r>
    <n v="137"/>
    <s v="01611453001079"/>
    <x v="11"/>
    <s v="AZIENDE SANITARIE"/>
    <s v="VIALE GIUSTINO FORTUNATO"/>
    <s v="LAGONEGRO"/>
    <n v="26510.400000000001"/>
    <s v="ESTRA ENERGIA"/>
    <s v="inf. 200.000 smc"/>
  </r>
  <r>
    <n v="138"/>
    <s v="01611856000202"/>
    <x v="11"/>
    <s v="AZIENDE SANITARIE"/>
    <s v="VIA ROMA"/>
    <s v="ALBANO DI LUCANIA"/>
    <n v="4239"/>
    <s v="ESTRA ENERGIA"/>
    <s v="inf. 200.000 smc"/>
  </r>
  <r>
    <n v="139"/>
    <s v="01611857000015"/>
    <x v="11"/>
    <s v="AZIENDE SANITARIE"/>
    <s v="VIA GUGLIELMO MARCONI"/>
    <s v="ARMENTO"/>
    <n v="1199.2"/>
    <s v="ESTRA ENERGIA"/>
    <s v="inf. 200.000 smc"/>
  </r>
  <r>
    <n v="140"/>
    <s v="01611858001054"/>
    <x v="11"/>
    <s v="AZIENDE SANITARIE"/>
    <s v="VIA NAZIONALE"/>
    <s v="BARILE"/>
    <n v="3203.2"/>
    <s v="ESTRA ENERGIA"/>
    <s v="inf. 200.000 smc"/>
  </r>
  <r>
    <n v="141"/>
    <s v="01611859000051"/>
    <x v="11"/>
    <s v="AZIENDE SANITARIE"/>
    <s v="VIA GENERALE CARLO ALBERTO DALLA CHIESA"/>
    <s v="BELLA"/>
    <n v="2134.4"/>
    <s v="ESTRA ENERGIA"/>
    <s v="inf. 200.000 smc"/>
  </r>
  <r>
    <n v="142"/>
    <s v="01611860000106"/>
    <x v="11"/>
    <s v="AZIENDE SANITARIE"/>
    <s v="VIA FRANCESCO SCERRE"/>
    <s v="CAMPOMAGGIORE"/>
    <n v="4000"/>
    <s v="ESTRA ENERGIA"/>
    <s v="inf. 200.000 smc"/>
  </r>
  <r>
    <n v="143"/>
    <s v="01611861000011"/>
    <x v="11"/>
    <s v="AZIENDE SANITARIE"/>
    <s v="RIONE VIGNALE"/>
    <s v="CERSOSIMO"/>
    <n v="2052"/>
    <s v="ESTRA ENERGIA"/>
    <s v="inf. 200.000 smc"/>
  </r>
  <r>
    <n v="144"/>
    <s v="01611862000100"/>
    <x v="11"/>
    <s v="AZIENDE SANITARIE"/>
    <s v="VIA SAN LEONARDO"/>
    <s v="GUARDIA PERTICARA"/>
    <n v="3330"/>
    <s v="ESTRA ENERGIA"/>
    <s v="inf. 200.000 smc"/>
  </r>
  <r>
    <n v="145"/>
    <s v="01611864000693"/>
    <x v="11"/>
    <s v="AZIENDE SANITARIE"/>
    <s v="VIALE REGINA ELENA"/>
    <s v="MONTEMILONE"/>
    <n v="1800"/>
    <s v="ESTRA ENERGIA"/>
    <s v="inf. 200.000 smc"/>
  </r>
  <r>
    <n v="146"/>
    <s v="01611865001822"/>
    <x v="11"/>
    <s v="AZIENDE SANITARIE"/>
    <s v="VIA SAN BIAGIO S. P."/>
    <s v="MURO LUCANO"/>
    <n v="29802.400000000001"/>
    <s v="ESTRA ENERGIA"/>
    <s v="inf. 200.000 smc"/>
  </r>
  <r>
    <n v="147"/>
    <s v="01611887000303"/>
    <x v="11"/>
    <s v="AZIENDE SANITARIE"/>
    <s v="VIA PABLO NERUDA"/>
    <s v="OPPIDO LUCANO"/>
    <n v="2910.4"/>
    <s v="ESTRA ENERGIA"/>
    <s v="inf. 200.000 smc"/>
  </r>
  <r>
    <n v="148"/>
    <s v="01611888000208"/>
    <x v="11"/>
    <s v="AZIENDE SANITARIE"/>
    <s v="PIAZZA ISABELLA MORRA"/>
    <s v="PATERNO"/>
    <n v="2631.2"/>
    <s v="ESTRA ENERGIA"/>
    <s v="inf. 200.000 smc"/>
  </r>
  <r>
    <n v="149"/>
    <s v="01611889000380"/>
    <x v="11"/>
    <s v="AZIENDE SANITARIE"/>
    <s v="VIA PIACENZA"/>
    <s v="PICERNO"/>
    <n v="4843.2"/>
    <s v="ESTRA ENERGIA"/>
    <s v="inf. 200.000 smc"/>
  </r>
  <r>
    <n v="150"/>
    <s v="01611896006292"/>
    <x v="11"/>
    <s v="AZIENDE SANITARIE"/>
    <s v="VIA MICHELE RIGILLO"/>
    <s v="RIONERO IN VULTURE"/>
    <n v="8668.7999999999993"/>
    <s v="ESTRA ENERGIA"/>
    <s v="inf. 200.000 smc"/>
  </r>
  <r>
    <n v="151"/>
    <s v="01611897000341"/>
    <x v="11"/>
    <s v="AZIENDE SANITARIE"/>
    <s v="VIA GUGLIELMO MARCONI"/>
    <s v="SAN CHIRICO NUOVO"/>
    <n v="2925.6"/>
    <s v="ESTRA ENERGIA"/>
    <s v="inf. 200.000 smc"/>
  </r>
  <r>
    <n v="152"/>
    <s v="01611898000046"/>
    <x v="11"/>
    <s v="AZIENDE SANITARIE"/>
    <s v="CORSO VITTORIO EMANUELE"/>
    <s v="SAVOIA DI LUCANIA"/>
    <n v="802.1117352"/>
    <s v="ESTRA ENERGIA"/>
    <s v="inf. 200.000 smc"/>
  </r>
  <r>
    <n v="153"/>
    <s v="01611899000128"/>
    <x v="11"/>
    <s v="AZIENDE SANITARIE"/>
    <s v="VIA VITALE GERMANI"/>
    <s v="TEANA"/>
    <n v="2170"/>
    <s v="ESTRA ENERGIA"/>
    <s v="inf. 200.000 smc"/>
  </r>
  <r>
    <n v="154"/>
    <s v="01611901000151"/>
    <x v="11"/>
    <s v="AZIENDE SANITARIE"/>
    <s v="VIA NAPOLI"/>
    <s v="TOLVE"/>
    <n v="7150"/>
    <s v="ESTRA ENERGIA"/>
    <s v="inf. 200.000 smc"/>
  </r>
  <r>
    <n v="155"/>
    <s v="01611902000440"/>
    <x v="11"/>
    <s v="AZIENDE SANITARIE"/>
    <s v="CORSO VITTORIO EMANUELE"/>
    <s v="VIETRI DI POTENZA"/>
    <n v="8150"/>
    <s v="ESTRA ENERGIA"/>
    <s v="inf. 200.000 smc"/>
  </r>
  <r>
    <n v="156"/>
    <s v="01611943000215"/>
    <x v="11"/>
    <s v="AZIENDE SANITARIE"/>
    <s v="VIA DEL MOLO"/>
    <s v="SAN COSTANTINO ALBANESE"/>
    <n v="4567"/>
    <s v="ESTRA ENERGIA"/>
    <s v="inf. 200.000 smc"/>
  </r>
  <r>
    <n v="157"/>
    <s v="02090000033572"/>
    <x v="11"/>
    <s v="AZIENDE SANITARIE"/>
    <s v="LARGO VITTORIO VENETO"/>
    <s v="TRAMUTOLA"/>
    <n v="747.69958399999985"/>
    <s v="ESTRA ENERGIA"/>
    <s v="inf. 200.000 smc"/>
  </r>
  <r>
    <n v="158"/>
    <s v="02090000034571"/>
    <x v="11"/>
    <s v="AZIENDE SANITARIE"/>
    <s v="VIA VITTORIO EMANUELE"/>
    <s v="RAPONE"/>
    <n v="2135.1999999999998"/>
    <s v="ESTRA ENERGIA"/>
    <s v="inf. 200.000 smc"/>
  </r>
  <r>
    <n v="159"/>
    <s v="02090000034952"/>
    <x v="11"/>
    <s v="AZIENDE SANITARIE"/>
    <s v="VICO CHIESA"/>
    <s v="RUVO DEL MONTE"/>
    <n v="3059.0459999999998"/>
    <s v="ESTRA ENERGIA"/>
    <s v="inf. 200.000 smc"/>
  </r>
  <r>
    <n v="160"/>
    <s v="02090000035756"/>
    <x v="11"/>
    <s v="AZIENDE SANITARIE"/>
    <s v="PIAZZA ANTONIO GRAMSCI"/>
    <s v="ATELLA"/>
    <n v="2351.5626623999997"/>
    <s v="ESTRA ENERGIA"/>
    <s v="inf. 200.000 smc"/>
  </r>
  <r>
    <n v="161"/>
    <s v="02090000041318"/>
    <x v="11"/>
    <s v="AZIENDE SANITARIE"/>
    <s v="VIA XI FEBBRAIO"/>
    <s v="CALVERA"/>
    <n v="2164"/>
    <s v="ESTRA ENERGIA"/>
    <s v="inf. 200.000 smc"/>
  </r>
  <r>
    <n v="162"/>
    <s v="02090000041459"/>
    <x v="11"/>
    <s v="AZIENDE SANITARIE"/>
    <s v="PIAZZA UMBERTO I"/>
    <s v="GALLICCHIO"/>
    <n v="886.4"/>
    <s v="ESTRA ENERGIA"/>
    <s v="inf. 200.000 smc"/>
  </r>
  <r>
    <n v="163"/>
    <s v="02090000042142"/>
    <x v="11"/>
    <s v="AZIENDE SANITARIE"/>
    <s v="VIA ALCIDE DE GASPERI"/>
    <s v="FRANCAVILLA IN SINNI"/>
    <n v="2407.6734344000001"/>
    <s v="ESTRA ENERGIA"/>
    <s v="inf. 200.000 smc"/>
  </r>
  <r>
    <n v="164"/>
    <s v="02090000042230"/>
    <x v="11"/>
    <s v="AZIENDE SANITARIE"/>
    <s v="VIA VILLA COMUNALE"/>
    <s v="TERRANOVA DI POLLINO"/>
    <n v="2440.8000000000002"/>
    <s v="ESTRA ENERGIA"/>
    <s v="inf. 200.000 smc"/>
  </r>
  <r>
    <n v="165"/>
    <s v="02435500146914"/>
    <x v="11"/>
    <s v="AZIENDE SANITARIE"/>
    <s v="VIA D' ADDEZIO"/>
    <s v="SAN FELE"/>
    <n v="5556.4827191999993"/>
    <s v="ESTRA ENERGIA"/>
    <s v="inf. 200.000 smc"/>
  </r>
  <r>
    <n v="166"/>
    <s v="02436706307001"/>
    <x v="11"/>
    <s v="AZIENDE SANITARIE"/>
    <s v="VIA ROMA"/>
    <s v="SASSO DI CASTALDA"/>
    <n v="3000"/>
    <s v="ESTRA ENERGIA"/>
    <s v="inf. 200.000 smc"/>
  </r>
  <r>
    <n v="167"/>
    <s v="02437700000141"/>
    <x v="11"/>
    <s v="AZIENDE SANITARIE"/>
    <s v="VICO I SAN MARCO"/>
    <s v="SATRIANO DI LUCANIA"/>
    <n v="5000"/>
    <s v="ESTRA ENERGIA"/>
    <s v="inf. 200.000 smc"/>
  </r>
  <r>
    <n v="168"/>
    <s v="02437801342001"/>
    <x v="11"/>
    <s v="AZIENDE SANITARIE"/>
    <s v="VIA ROMA"/>
    <s v="MARSICO NUOVO"/>
    <n v="3561.7344912000017"/>
    <s v="ESTRA ENERGIA"/>
    <s v="inf. 200.000 smc"/>
  </r>
  <r>
    <n v="169"/>
    <s v="07360000002057"/>
    <x v="11"/>
    <s v="AZIENDE SANITARIE"/>
    <s v="CORSO GUGLIELMO MARCONI"/>
    <s v="VIGGIANO"/>
    <n v="3690.4"/>
    <s v="ESTRA ENERGIA"/>
    <s v="inf. 200.000 smc"/>
  </r>
  <r>
    <n v="170"/>
    <s v="08180000002313"/>
    <x v="11"/>
    <s v="AZIENDE SANITARIE"/>
    <s v="VIA ALESSANDRO SMILARI"/>
    <s v="SAN PAOLO ALBANESE"/>
    <n v="1783.6393232000003"/>
    <s v="ESTRA ENERGIA"/>
    <s v="inf. 200.000 smc"/>
  </r>
  <r>
    <n v="171"/>
    <s v="08180000004651"/>
    <x v="11"/>
    <s v="AZIENDE SANITARIE"/>
    <s v="VIA ALDO MORO"/>
    <s v="RAPOLLA"/>
    <n v="2667.7890039999993"/>
    <s v="ESTRA ENERGIA"/>
    <s v="inf. 200.000 smc"/>
  </r>
  <r>
    <n v="172"/>
    <s v="08180000006135"/>
    <x v="11"/>
    <s v="AZIENDE SANITARIE"/>
    <s v="VIA APPIA"/>
    <s v="VENOSA"/>
    <n v="1588.8"/>
    <s v="ESTRA ENERGIA"/>
    <s v="inf. 200.000 smc"/>
  </r>
  <r>
    <n v="173"/>
    <s v="08180000006264"/>
    <x v="11"/>
    <s v="AZIENDE SANITARIE"/>
    <s v="VIA APPIA"/>
    <s v="VENOSA"/>
    <n v="266888"/>
    <s v="ESTRA ENERGIA"/>
    <s v="sup. 200.000 smc"/>
  </r>
  <r>
    <n v="174"/>
    <s v="08180000008995"/>
    <x v="11"/>
    <s v="AZIENDE SANITARIE"/>
    <s v="VIA MELFI"/>
    <s v="VENOSA"/>
    <n v="5000"/>
    <s v="ESTRA ENERGIA"/>
    <s v="inf. 200.000 smc"/>
  </r>
  <r>
    <n v="175"/>
    <s v="08180000009917"/>
    <x v="11"/>
    <s v="AZIENDE SANITARIE"/>
    <s v="VIA ROMA"/>
    <s v="VENOSA"/>
    <n v="16316"/>
    <s v="ESTRA ENERGIA"/>
    <s v="inf. 200.000 smc"/>
  </r>
  <r>
    <n v="176"/>
    <s v="08180000012381"/>
    <x v="11"/>
    <s v="AZIENDE SANITARIE"/>
    <s v="VIA VITTORIO EMANUELE"/>
    <s v="CASTELSARACENO"/>
    <n v="5120"/>
    <s v="ESTRA ENERGIA"/>
    <s v="inf. 200.000 smc"/>
  </r>
  <r>
    <n v="177"/>
    <s v="08180000012649"/>
    <x v="11"/>
    <s v="AZIENDE SANITARIE"/>
    <s v="VIA ALDO MORO"/>
    <s v="RIPACANDIDA"/>
    <n v="11315"/>
    <s v="ESTRA ENERGIA"/>
    <s v="inf. 200.000 smc"/>
  </r>
  <r>
    <n v="178"/>
    <s v="08180000013175"/>
    <x v="11"/>
    <s v="AZIENDE SANITARIE"/>
    <s v="VIA LEONARDO DA VINCI"/>
    <s v="SANT'ARCANGELO"/>
    <n v="27326.400000000001"/>
    <s v="ESTRA ENERGIA"/>
    <s v="inf. 200.000 smc"/>
  </r>
  <r>
    <n v="179"/>
    <s v="08180000015141"/>
    <x v="11"/>
    <s v="AZIENDE SANITARIE"/>
    <s v="VIA VIGNA LA CORTE"/>
    <s v="SPINOSO"/>
    <n v="2418.9023303999993"/>
    <s v="ESTRA ENERGIA"/>
    <s v="inf. 200.000 smc"/>
  </r>
  <r>
    <n v="180"/>
    <s v="08180000015509"/>
    <x v="11"/>
    <s v="AZIENDE SANITARIE"/>
    <s v="PIAZZA GUITURA"/>
    <s v="SAN MARTINO D'AGRI"/>
    <n v="4558.1546408000013"/>
    <s v="ESTRA ENERGIA"/>
    <s v="inf. 200.000 smc"/>
  </r>
  <r>
    <n v="181"/>
    <s v="08180000016114"/>
    <x v="11"/>
    <s v="AZIENDE SANITARIE"/>
    <s v="VIA ROMA"/>
    <s v="SAN CHIRICO RAPARO"/>
    <n v="2046.4434008000003"/>
    <s v="ESTRA ENERGIA"/>
    <s v="inf. 200.000 smc"/>
  </r>
  <r>
    <n v="182"/>
    <s v="08180000021060"/>
    <x v="11"/>
    <s v="AZIENDE SANITARIE"/>
    <s v="VIA REGINA ELENA"/>
    <s v="MONTEMURRO"/>
    <n v="2474.7107096"/>
    <s v="ESTRA ENERGIA"/>
    <s v="inf. 200.000 smc"/>
  </r>
  <r>
    <n v="183"/>
    <s v="09243301000150"/>
    <x v="11"/>
    <s v="AZIENDE SANITARIE"/>
    <s v="VIA GIOVANNI DI GIURA"/>
    <s v="CHIAROMONTE"/>
    <n v="6362.4"/>
    <s v="ESTRA ENERGIA"/>
    <s v="inf. 200.000 smc"/>
  </r>
  <r>
    <n v="184"/>
    <s v="09243303000069"/>
    <x v="11"/>
    <s v="AZIENDE SANITARIE"/>
    <s v="VIA GUGLIELMO MARCONI"/>
    <s v="SANT'ANGELO LE FRATTE"/>
    <n v="3996.1593200000002"/>
    <s v="ESTRA ENERGIA"/>
    <s v="inf. 200.000 smc"/>
  </r>
  <r>
    <n v="185"/>
    <s v="09243303002091"/>
    <x v="11"/>
    <s v="AZIENDE SANITARIE"/>
    <s v="VIA SANTA LUCIA"/>
    <s v="CHIAROMONTE"/>
    <n v="228037.6"/>
    <s v="ESTRA ENERGIA"/>
    <s v="sup. 200.000 smc"/>
  </r>
  <r>
    <n v="186"/>
    <s v="10430000195590"/>
    <x v="11"/>
    <s v="AZIENDE SANITARIE"/>
    <s v="RIONE PIETRO NENNI"/>
    <s v="ROTONDA"/>
    <n v="5763.1199808000001"/>
    <s v="ESTRA ENERGIA"/>
    <s v="inf. 200.000 smc"/>
  </r>
  <r>
    <n v="187"/>
    <s v="10430000203023"/>
    <x v="11"/>
    <s v="AZIENDE SANITARIE"/>
    <s v="CONTRADA SANTA CATERINA"/>
    <s v="CASTELLUCCIO INFERIORE"/>
    <n v="2570.1859279999999"/>
    <s v="ESTRA ENERGIA"/>
    <s v="inf. 200.000 smc"/>
  </r>
  <r>
    <n v="188"/>
    <s v="10430000212270"/>
    <x v="11"/>
    <s v="AZIENDE SANITARIE"/>
    <s v="VIA MADONNA DI LORETO"/>
    <s v="CASTELLUCCIO SUPERIORE"/>
    <n v="1219.9140552000003"/>
    <s v="ESTRA ENERGIA"/>
    <s v="inf. 200.000 smc"/>
  </r>
  <r>
    <n v="189"/>
    <s v="10430000230758"/>
    <x v="11"/>
    <s v="AZIENDE SANITARIE"/>
    <s v="VIA ZANARDELLI"/>
    <s v="LATRONICO"/>
    <n v="3067.6568175999996"/>
    <s v="ESTRA ENERGIA"/>
    <s v="inf. 200.000 smc"/>
  </r>
  <r>
    <n v="190"/>
    <s v="10430000242551"/>
    <x v="11"/>
    <s v="AZIENDE SANITARIE"/>
    <s v="VIA SAN VINCENZO"/>
    <s v="SAN SEVERINO LUCANO"/>
    <n v="1212.3581879999999"/>
    <s v="ESTRA ENERGIA"/>
    <s v="inf. 200.000 smc"/>
  </r>
  <r>
    <n v="191"/>
    <s v="10430000253030"/>
    <x v="11"/>
    <s v="AZIENDE SANITARIE"/>
    <s v="CONTRADA ANZOLECONTE"/>
    <s v="VIGGIANELLO"/>
    <n v="8454"/>
    <s v="ESTRA ENERGIA"/>
    <s v="inf. 200.000 smc"/>
  </r>
  <r>
    <n v="192"/>
    <s v="11270000002269"/>
    <x v="11"/>
    <s v="AZIENDE SANITARIE"/>
    <s v="VIA DOMENICO PESCE"/>
    <s v="TRECCHINA"/>
    <n v="2106.3263904000005"/>
    <s v="ESTRA ENERGIA"/>
    <s v="inf. 200.000 smc"/>
  </r>
  <r>
    <n v="193"/>
    <s v="11270000013154"/>
    <x v="11"/>
    <s v="AZIENDE SANITARIE"/>
    <s v="VIA MONASTERO"/>
    <s v="RIVELLO"/>
    <n v="3456.7092696000009"/>
    <s v="ESTRA ENERGIA"/>
    <s v="inf. 200.000 smc"/>
  </r>
  <r>
    <n v="194"/>
    <s v="11270000014198"/>
    <x v="11"/>
    <s v="AZIENDE SANITARIE"/>
    <s v="VIA XXV APRILE"/>
    <s v="LAURIA"/>
    <n v="150000"/>
    <s v="ESTRA ENERGIA"/>
    <s v="inf. 200.000 smc"/>
  </r>
  <r>
    <n v="195"/>
    <s v="11270000017783"/>
    <x v="11"/>
    <s v="AZIENDE SANITARIE"/>
    <s v="VIA PIANO LIPPI"/>
    <s v="LAGONEGRO"/>
    <n v="13269.6"/>
    <s v="ESTRA ENERGIA"/>
    <s v="inf. 200.000 smc"/>
  </r>
  <r>
    <n v="196"/>
    <s v="15143811004112"/>
    <x v="11"/>
    <s v="AZIENDE SANITARIE"/>
    <s v="STRADA STATALE 93"/>
    <s v="LAVELLO"/>
    <n v="14469.6"/>
    <s v="ESTRA ENERGIA"/>
    <s v="inf. 200.000 smc"/>
  </r>
  <r>
    <n v="197"/>
    <s v="15340000080452"/>
    <x v="11"/>
    <s v="AZIENDE SANITARIE"/>
    <s v="VIA SAN ROCCO"/>
    <s v="MISSANELLO"/>
    <n v="375.49441999999993"/>
    <s v="ESTRA ENERGIA"/>
    <s v="inf. 200.000 smc"/>
  </r>
  <r>
    <n v="198"/>
    <s v="15340000796056"/>
    <x v="11"/>
    <s v="AZIENDE SANITARIE"/>
    <s v="PIAZZA GIOVANNI FALCONE"/>
    <s v="CALVELLO"/>
    <n v="4420.9597631999995"/>
    <s v="ESTRA ENERGIA"/>
    <s v="inf. 200.000 smc"/>
  </r>
  <r>
    <n v="199"/>
    <s v="29640000000345"/>
    <x v="11"/>
    <s v="AZIENDE SANITARIE"/>
    <s v="VIA ROMA"/>
    <s v="LAURENZANA"/>
    <n v="3799.3398871999998"/>
    <s v="ESTRA ENERGIA"/>
    <s v="inf. 200.000 smc"/>
  </r>
  <r>
    <n v="200"/>
    <s v="61491381004059"/>
    <x v="11"/>
    <s v="AZIENDE SANITARIE"/>
    <s v="VIA ROCCO SCOTELLARO"/>
    <s v="MARSICOVETERE"/>
    <n v="7878.13"/>
    <s v="ESTRA ENERGIA"/>
    <s v="inf. 200.000 smc"/>
  </r>
  <r>
    <n v="201"/>
    <s v="61491865001871"/>
    <x v="11"/>
    <s v="AZIENDE SANITARIE"/>
    <s v="VIA SAN BIAGIO"/>
    <s v="MURO LUCANO"/>
    <n v="8778"/>
    <s v="ESTRA ENERGIA"/>
    <s v="inf. 200.000 smc"/>
  </r>
  <r>
    <n v="202"/>
    <s v="01611896003080"/>
    <x v="12"/>
    <s v="AZIENDE SANITARIE"/>
    <s v="VIA PROVINCIALE"/>
    <s v="RIONERO IN VULTURE"/>
    <n v="3150"/>
    <s v="ESTRA ENERGIA"/>
    <s v="inf. 200.000 smc"/>
  </r>
  <r>
    <n v="203"/>
    <s v="01611896005040"/>
    <x v="12"/>
    <s v="AZIENDE SANITARIE"/>
    <s v="VIA PROVINCIALE"/>
    <s v="RIONERO IN VULTURE"/>
    <n v="958762"/>
    <s v="ESTRA ENERGIA"/>
    <s v="sup. 200.000 smc"/>
  </r>
  <r>
    <n v="204"/>
    <s v="01611896006023"/>
    <x v="12"/>
    <s v="AZIENDE SANITARIE"/>
    <s v="VIA PADRE PIO"/>
    <s v="RIONERO IN VULTURE"/>
    <n v="4352.8"/>
    <s v="ESTRA ENERGIA"/>
    <s v="inf. 200.000 smc"/>
  </r>
  <r>
    <n v="205"/>
    <s v="00880001476724"/>
    <x v="13"/>
    <s v="ALTRI ENTI"/>
    <s v="CORSO XVIII AGOSTO 1860"/>
    <s v="POTENZA"/>
    <n v="6616"/>
    <s v="ESTRA ENERGIA"/>
    <s v="inf. 200.000 smc"/>
  </r>
  <r>
    <n v="206"/>
    <s v="00882602291367"/>
    <x v="13"/>
    <s v="ALTRI ENTI"/>
    <s v="VIA LUCANA"/>
    <s v="MATERA"/>
    <n v="15220.8"/>
    <s v="ESTRA ENERGIA"/>
    <s v="inf. 200.000 smc"/>
  </r>
  <r>
    <n v="207"/>
    <s v="00882602525681"/>
    <x v="13"/>
    <s v="ALTRI ENTI"/>
    <s v="CORSO XVIII AGOSTO 1860"/>
    <s v="POTENZA"/>
    <n v="13822.4"/>
    <s v="ESTRA ENERGIA"/>
    <s v="inf. 200.000 smc"/>
  </r>
  <r>
    <n v="208"/>
    <s v="01611859000318"/>
    <x v="14"/>
    <s v="COMUNI"/>
    <s v="CORSO ITALIA"/>
    <s v="BELLA"/>
    <n v="8367.2000000000007"/>
    <s v="ESTRA ENERGIA"/>
    <s v="inf. 200.000 smc"/>
  </r>
  <r>
    <n v="209"/>
    <s v="01611859000437"/>
    <x v="14"/>
    <s v="COMUNI"/>
    <s v="VIA GANDHI"/>
    <s v="BELLA"/>
    <n v="4000"/>
    <s v="ESTRA ENERGIA"/>
    <s v="inf. 200.000 smc"/>
  </r>
  <r>
    <n v="210"/>
    <s v="01611859000574"/>
    <x v="14"/>
    <s v="COMUNI"/>
    <s v="STRADA PROVINCIALE S.P. 14"/>
    <s v="BELLA"/>
    <n v="4000"/>
    <s v="ESTRA ENERGIA"/>
    <s v="inf. 200.000 smc"/>
  </r>
  <r>
    <n v="211"/>
    <s v="01611859000602"/>
    <x v="14"/>
    <s v="COMUNI"/>
    <s v="VIA MERIDIONALE"/>
    <s v="BELLA"/>
    <n v="28972"/>
    <s v="ESTRA ENERGIA"/>
    <s v="inf. 200.000 smc"/>
  </r>
  <r>
    <n v="212"/>
    <s v="01611859001319"/>
    <x v="14"/>
    <s v="COMUNI"/>
    <s v="VIA GUGLIELMO MARCONI"/>
    <s v="BELLA"/>
    <n v="5000"/>
    <s v="ESTRA ENERGIA"/>
    <s v="inf. 200.000 smc"/>
  </r>
  <r>
    <n v="213"/>
    <s v="61491859001762"/>
    <x v="14"/>
    <s v="COMUNI"/>
    <s v="VIA GIUSEPPE ZANARDELLI"/>
    <s v="BELLA"/>
    <n v="4270.3999999999996"/>
    <s v="ESTRA ENERGIA"/>
    <s v="inf. 200.000 smc"/>
  </r>
  <r>
    <n v="214"/>
    <s v="00880000146701"/>
    <x v="15"/>
    <s v="COMUNI"/>
    <s v="VIA ENRICO FERMI"/>
    <s v="AVIGLIANO"/>
    <n v="1521.526932"/>
    <s v="ESTRA ENERGIA"/>
    <s v="inf. 200.000 smc"/>
  </r>
  <r>
    <n v="215"/>
    <s v="00880000146702"/>
    <x v="15"/>
    <s v="COMUNI"/>
    <s v="VIA ENRICO FERMI"/>
    <s v="AVIGLIANO"/>
    <n v="27968.799999999999"/>
    <s v="ESTRA ENERGIA"/>
    <s v="inf. 200.000 smc"/>
  </r>
  <r>
    <n v="216"/>
    <s v="00880000434313"/>
    <x v="15"/>
    <s v="COMUNI"/>
    <s v="VIA DON MILANI"/>
    <s v="AVIGLIANO"/>
    <n v="4431.1352464000001"/>
    <s v="ESTRA ENERGIA"/>
    <s v="inf. 200.000 smc"/>
  </r>
  <r>
    <n v="217"/>
    <s v="00880000510738"/>
    <x v="15"/>
    <s v="COMUNI"/>
    <s v="VIA SANTISSIMA TRINITA'"/>
    <s v="AVIGLIANO"/>
    <n v="12429.6"/>
    <s v="ESTRA ENERGIA"/>
    <s v="inf. 200.000 smc"/>
  </r>
  <r>
    <n v="218"/>
    <s v="00880000761540"/>
    <x v="15"/>
    <s v="COMUNI"/>
    <s v="FRAZIONE SANT'ANGELO"/>
    <s v="AVIGLIANO"/>
    <n v="15652"/>
    <s v="ESTRA ENERGIA"/>
    <s v="inf. 200.000 smc"/>
  </r>
  <r>
    <n v="219"/>
    <s v="00880000761541"/>
    <x v="15"/>
    <s v="COMUNI"/>
    <s v="FRAZIONE SANT'ANGELO"/>
    <s v="AVIGLIANO"/>
    <n v="412.89222719999998"/>
    <s v="ESTRA ENERGIA"/>
    <s v="inf. 200.000 smc"/>
  </r>
  <r>
    <n v="220"/>
    <s v="00880000761542"/>
    <x v="15"/>
    <s v="COMUNI"/>
    <s v="FRAZIONE SANT'ANGELO"/>
    <s v="AVIGLIANO"/>
    <n v="4.4424143999999997"/>
    <s v="ESTRA ENERGIA"/>
    <s v="inf. 200.000 smc"/>
  </r>
  <r>
    <n v="221"/>
    <s v="00880001367156"/>
    <x v="15"/>
    <s v="COMUNI"/>
    <s v="VIALE XVIII AGOSTO"/>
    <s v="AVIGLIANO"/>
    <n v="7999"/>
    <s v="ESTRA ENERGIA"/>
    <s v="inf. 200.000 smc"/>
  </r>
  <r>
    <n v="222"/>
    <s v="00880001462936"/>
    <x v="15"/>
    <s v="COMUNI"/>
    <s v="VIA GIUSEPPE GARIBALDI"/>
    <s v="AVIGLIANO"/>
    <n v="4300"/>
    <s v="ESTRA ENERGIA"/>
    <s v="inf. 200.000 smc"/>
  </r>
  <r>
    <n v="223"/>
    <s v="00882602613784"/>
    <x v="15"/>
    <s v="COMUNI"/>
    <s v="CORSO EMANUELE GIANTURCO"/>
    <s v="AVIGLIANO"/>
    <n v="3455"/>
    <s v="ESTRA ENERGIA"/>
    <s v="inf. 200.000 smc"/>
  </r>
  <r>
    <n v="224"/>
    <s v="00882602616852"/>
    <x v="15"/>
    <s v="COMUNI"/>
    <s v="VIA SAN MICHELE FUORI LE MURA"/>
    <s v="AVIGLIANO"/>
    <n v="2344"/>
    <s v="ESTRA ENERGIA"/>
    <s v="inf. 200.000 smc"/>
  </r>
  <r>
    <n v="225"/>
    <s v="00882602616860"/>
    <x v="15"/>
    <s v="COMUNI"/>
    <s v="VIA SAN MICHELE FUORI LE MURA"/>
    <s v="AVIGLIANO"/>
    <n v="2445.6"/>
    <s v="ESTRA ENERGIA"/>
    <s v="inf. 200.000 smc"/>
  </r>
  <r>
    <n v="226"/>
    <s v="00882602629780"/>
    <x v="15"/>
    <s v="COMUNI"/>
    <s v="VIA PACINI"/>
    <s v="AVIGLIANO"/>
    <n v="12936"/>
    <s v="ESTRA ENERGIA"/>
    <s v="inf. 200.000 smc"/>
  </r>
  <r>
    <n v="227"/>
    <s v="00882602629798"/>
    <x v="15"/>
    <s v="COMUNI"/>
    <s v="VIA PACINI"/>
    <s v="AVIGLIANO"/>
    <n v="287.48929040000002"/>
    <s v="ESTRA ENERGIA"/>
    <s v="inf. 200.000 smc"/>
  </r>
  <r>
    <n v="228"/>
    <s v="00882602630200"/>
    <x v="15"/>
    <s v="COMUNI"/>
    <s v="VIA ORLANDO"/>
    <s v="AVIGLIANO"/>
    <n v="36600.800000000003"/>
    <s v="ESTRA ENERGIA"/>
    <s v="inf. 200.000 smc"/>
  </r>
  <r>
    <n v="229"/>
    <s v="00882602630218"/>
    <x v="15"/>
    <s v="COMUNI"/>
    <s v="VIA ORLANDO"/>
    <s v="AVIGLIANO"/>
    <n v="211.75508639999998"/>
    <s v="ESTRA ENERGIA"/>
    <s v="inf. 200.000 smc"/>
  </r>
  <r>
    <n v="230"/>
    <s v="00882607655293"/>
    <x v="15"/>
    <s v="COMUNI"/>
    <s v="VIA GIULIO CORBO"/>
    <s v="AVIGLIANO"/>
    <n v="23.2"/>
    <s v="ESTRA ENERGIA"/>
    <s v="inf. 200.000 smc"/>
  </r>
  <r>
    <n v="231"/>
    <s v="00882608156747"/>
    <x v="15"/>
    <s v="COMUNI"/>
    <s v="CORSO EMANUELE GIANTURCO"/>
    <s v="AVIGLIANO"/>
    <n v="32959.199999999997"/>
    <s v="ESTRA ENERGIA"/>
    <s v="inf. 200.000 smc"/>
  </r>
  <r>
    <n v="232"/>
    <s v="00882609822321"/>
    <x v="15"/>
    <s v="COMUNI"/>
    <s v="VIA GIACOMO LEOPARDI"/>
    <s v="AVIGLIANO"/>
    <n v="3037.8710471999998"/>
    <s v="ESTRA ENERGIA"/>
    <s v="inf. 200.000 smc"/>
  </r>
  <r>
    <n v="233"/>
    <s v="00882609825456"/>
    <x v="15"/>
    <s v="COMUNI"/>
    <s v="VIALE ANDREA DORIA"/>
    <s v="AVIGLIANO"/>
    <n v="2091.6367799999998"/>
    <s v="ESTRA ENERGIA"/>
    <s v="inf. 200.000 smc"/>
  </r>
  <r>
    <n v="234"/>
    <s v="00882610102887"/>
    <x v="15"/>
    <s v="COMUNI"/>
    <s v="VIA ORTO BOTANICO"/>
    <s v="AVIGLIANO"/>
    <n v="12600"/>
    <s v="ESTRA ENERGIA"/>
    <s v="inf. 200.000 smc"/>
  </r>
  <r>
    <n v="235"/>
    <s v="01611378000162"/>
    <x v="16"/>
    <s v="COMUNI"/>
    <s v="VIA SANT'ANTONIO"/>
    <s v="BALVANO"/>
    <n v="3456"/>
    <s v="ESTRA ENERGIA"/>
    <s v="inf. 200.000 smc"/>
  </r>
  <r>
    <n v="236"/>
    <s v="01611378000342"/>
    <x v="16"/>
    <s v="COMUNI"/>
    <s v="VIA CITTA' GIARDINO"/>
    <s v="BALVANO"/>
    <n v="629.57475840000006"/>
    <s v="ESTRA ENERGIA"/>
    <s v="inf. 200.000 smc"/>
  </r>
  <r>
    <n v="237"/>
    <s v="01611378000343"/>
    <x v="16"/>
    <s v="COMUNI"/>
    <s v="VIA CITTA' GIARDINO"/>
    <s v="BALVANO"/>
    <n v="15102.4"/>
    <s v="ESTRA ENERGIA"/>
    <s v="inf. 200.000 smc"/>
  </r>
  <r>
    <n v="238"/>
    <s v="01611378000542"/>
    <x v="16"/>
    <s v="COMUNI"/>
    <s v="VIA CITTA' GIARDINO"/>
    <s v="BALVANO"/>
    <n v="3929.6"/>
    <s v="ESTRA ENERGIA"/>
    <s v="inf. 200.000 smc"/>
  </r>
  <r>
    <n v="239"/>
    <s v="01611378000550"/>
    <x v="16"/>
    <s v="COMUNI"/>
    <s v="PIAZZA CAMILLO BENSO CONTE DI CAVOUR"/>
    <s v="BALVANO"/>
    <n v="5226.3999999999996"/>
    <s v="ESTRA ENERGIA"/>
    <s v="inf. 200.000 smc"/>
  </r>
  <r>
    <n v="240"/>
    <s v="00882607783764"/>
    <x v="17"/>
    <s v="COMUNI"/>
    <s v="LARGO EMANUELE GIANTURCO"/>
    <s v="BANZI"/>
    <n v="4836"/>
    <s v="ESTRA ENERGIA"/>
    <s v="inf. 200.000 smc"/>
  </r>
  <r>
    <n v="241"/>
    <s v="00882607783798"/>
    <x v="17"/>
    <s v="COMUNI"/>
    <s v="LARGO EMANUELE GIANTURCO"/>
    <s v="BANZI"/>
    <n v="2345"/>
    <s v="ESTRA ENERGIA"/>
    <s v="inf. 200.000 smc"/>
  </r>
  <r>
    <n v="242"/>
    <s v="00882607790553"/>
    <x v="17"/>
    <s v="COMUNI"/>
    <s v="VIA BOSCO III"/>
    <s v="BANZI"/>
    <n v="1.5267312"/>
    <s v="ESTRA ENERGIA"/>
    <s v="inf. 200.000 smc"/>
  </r>
  <r>
    <n v="243"/>
    <s v="00882607791809"/>
    <x v="17"/>
    <s v="COMUNI"/>
    <s v="PIAZZA MUNICIPIO"/>
    <s v="BANZI"/>
    <n v="6314.5602431999996"/>
    <s v="ESTRA ENERGIA"/>
    <s v="inf. 200.000 smc"/>
  </r>
  <r>
    <n v="244"/>
    <s v="00882609701210"/>
    <x v="17"/>
    <s v="COMUNI"/>
    <s v="VIA ROMA"/>
    <s v="BANZI"/>
    <n v="5045.0564424000004"/>
    <s v="ESTRA ENERGIA"/>
    <s v="inf. 200.000 smc"/>
  </r>
  <r>
    <n v="245"/>
    <s v="00882609773771"/>
    <x v="17"/>
    <s v="COMUNI"/>
    <s v="CORSO VITTORIO EMANUELE III"/>
    <s v="BANZI"/>
    <n v="3456"/>
    <s v="ESTRA ENERGIA"/>
    <s v="inf. 200.000 smc"/>
  </r>
  <r>
    <n v="246"/>
    <s v="00882609779547"/>
    <x v="17"/>
    <s v="COMUNI"/>
    <s v="VIA BOSCO III"/>
    <s v="BANZI"/>
    <n v="673.28845919999992"/>
    <s v="ESTRA ENERGIA"/>
    <s v="inf. 200.000 smc"/>
  </r>
  <r>
    <n v="247"/>
    <s v="00885200208725"/>
    <x v="17"/>
    <s v="COMUNI"/>
    <s v="LARGO URBANO II"/>
    <s v="BANZI"/>
    <n v="16.8"/>
    <s v="ESTRA ENERGIA"/>
    <s v="inf. 200.000 smc"/>
  </r>
  <r>
    <n v="248"/>
    <s v="01611833000087"/>
    <x v="18"/>
    <s v="COMUNI"/>
    <s v="CORSO ITALIA"/>
    <s v="BERNALDA"/>
    <n v="1105.5999999999999"/>
    <s v="ESTRA ENERGIA"/>
    <s v="inf. 200.000 smc"/>
  </r>
  <r>
    <n v="249"/>
    <s v="01611833000398"/>
    <x v="18"/>
    <s v="COMUNI"/>
    <s v="VIA GUGLIELMO MARCONI"/>
    <s v="BERNALDA"/>
    <n v="14844.8"/>
    <s v="ESTRA ENERGIA"/>
    <s v="inf. 200.000 smc"/>
  </r>
  <r>
    <n v="250"/>
    <s v="01611833000399"/>
    <x v="18"/>
    <s v="COMUNI"/>
    <s v="VIA GUGLIELMO MARCONI"/>
    <s v="BERNALDA"/>
    <n v="6471.2"/>
    <s v="ESTRA ENERGIA"/>
    <s v="inf. 200.000 smc"/>
  </r>
  <r>
    <n v="251"/>
    <s v="01611833002075"/>
    <x v="18"/>
    <s v="COMUNI"/>
    <s v="PIAZZA PLEBISCITO"/>
    <s v="BERNALDA"/>
    <n v="264.37988559999997"/>
    <s v="ESTRA ENERGIA"/>
    <s v="inf. 200.000 smc"/>
  </r>
  <r>
    <n v="252"/>
    <s v="01611833002077"/>
    <x v="18"/>
    <s v="COMUNI"/>
    <s v="VIA ANACREONTE"/>
    <s v="BERNALDA"/>
    <n v="6069.1435656000003"/>
    <s v="ESTRA ENERGIA"/>
    <s v="inf. 200.000 smc"/>
  </r>
  <r>
    <n v="253"/>
    <s v="01611833002078"/>
    <x v="18"/>
    <s v="COMUNI"/>
    <s v="VIA GALILEO GALILEI"/>
    <s v="BERNALDA"/>
    <n v="936.8"/>
    <s v="ESTRA ENERGIA"/>
    <s v="inf. 200.000 smc"/>
  </r>
  <r>
    <n v="254"/>
    <s v="01611833002081"/>
    <x v="18"/>
    <s v="COMUNI"/>
    <s v="VIA GALILEO GALILEI"/>
    <s v="BERNALDA"/>
    <n v="17523.2"/>
    <s v="ESTRA ENERGIA"/>
    <s v="inf. 200.000 smc"/>
  </r>
  <r>
    <n v="255"/>
    <s v="01611833002506"/>
    <x v="18"/>
    <s v="COMUNI"/>
    <s v="VIA ANACREONTE"/>
    <s v="BERNALDA"/>
    <n v="12279.2"/>
    <s v="ESTRA ENERGIA"/>
    <s v="inf. 200.000 smc"/>
  </r>
  <r>
    <n v="256"/>
    <s v="01611833003249"/>
    <x v="18"/>
    <s v="COMUNI"/>
    <s v="VIA SAN DONATO"/>
    <s v="BERNALDA"/>
    <n v="5536.1971104000004"/>
    <s v="ESTRA ENERGIA"/>
    <s v="inf. 200.000 smc"/>
  </r>
  <r>
    <n v="257"/>
    <s v="01611833003250"/>
    <x v="18"/>
    <s v="COMUNI"/>
    <s v="PIAZZA LOMBARDO RADICE"/>
    <s v="BERNALDA"/>
    <n v="8597.6"/>
    <s v="ESTRA ENERGIA"/>
    <s v="inf. 200.000 smc"/>
  </r>
  <r>
    <n v="258"/>
    <s v="01611833003321"/>
    <x v="18"/>
    <s v="COMUNI"/>
    <s v="VIA PIETRO NENNI"/>
    <s v="BERNALDA"/>
    <n v="1425.1700231999998"/>
    <s v="ESTRA ENERGIA"/>
    <s v="inf. 200.000 smc"/>
  </r>
  <r>
    <n v="259"/>
    <s v="01611833004309"/>
    <x v="18"/>
    <s v="COMUNI"/>
    <s v="VIALE ALBERT SCHWARTZ"/>
    <s v="BERNALDA"/>
    <n v="3045.6679176000002"/>
    <s v="ESTRA ENERGIA"/>
    <s v="inf. 200.000 smc"/>
  </r>
  <r>
    <n v="260"/>
    <s v="01611836000037"/>
    <x v="18"/>
    <s v="COMUNI"/>
    <s v="VIA GUGLIELMO MARCONI"/>
    <s v="BERNALDA"/>
    <n v="3821.6"/>
    <s v="ESTRA ENERGIA"/>
    <s v="inf. 200.000 smc"/>
  </r>
  <r>
    <n v="261"/>
    <s v="00880000424974"/>
    <x v="19"/>
    <s v="COMUNI"/>
    <s v="VIALE ORAZIO FLACCO"/>
    <s v="BERNALDA"/>
    <n v="2531.3560704000001"/>
    <s v="ESTRA ENERGIA"/>
    <s v="inf. 200.000 smc"/>
  </r>
  <r>
    <n v="262"/>
    <s v="00880000629005"/>
    <x v="19"/>
    <s v="COMUNI"/>
    <s v="CORSO DEI LAVORATORI"/>
    <s v="BRINDISI MONTAGNA"/>
    <n v="6555.2"/>
    <s v="ESTRA ENERGIA"/>
    <s v="inf. 200.000 smc"/>
  </r>
  <r>
    <n v="263"/>
    <s v="00880001582111"/>
    <x v="19"/>
    <s v="COMUNI"/>
    <s v="VIA ESTRAMURALE BASENTO"/>
    <s v="BRINDISI MONTAGNA"/>
    <n v="288.19429440000005"/>
    <s v="ESTRA ENERGIA"/>
    <s v="inf. 200.000 smc"/>
  </r>
  <r>
    <n v="264"/>
    <s v="00882611339694"/>
    <x v="19"/>
    <s v="COMUNI"/>
    <s v="LARGO FONTANA GRANDE"/>
    <s v="BRINDISI MONTAGNA"/>
    <n v="2132.4892248000001"/>
    <s v="ESTRA ENERGIA"/>
    <s v="inf. 200.000 smc"/>
  </r>
  <r>
    <n v="265"/>
    <s v="15340000795388"/>
    <x v="20"/>
    <s v="COMUNI"/>
    <s v="VIA ESTRAMURALE BASENTO"/>
    <s v="BRINDISI MONTAGNA"/>
    <n v="3013.4618839999998"/>
    <s v="ESTRA ENERGIA"/>
    <s v="inf. 200.000 smc"/>
  </r>
  <r>
    <n v="266"/>
    <s v="15340000795460"/>
    <x v="20"/>
    <s v="COMUNI"/>
    <s v="LARGO GIUSEPPE GARIBALDI"/>
    <s v="CALVELLO"/>
    <n v="7524.8727928000008"/>
    <s v="ESTRA ENERGIA"/>
    <s v="inf. 200.000 smc"/>
  </r>
  <r>
    <n v="267"/>
    <s v="15340000796054"/>
    <x v="20"/>
    <s v="COMUNI"/>
    <s v="VIA CAPITANO PORCELLINI"/>
    <s v="CALVELLO"/>
    <n v="1611.8359712000004"/>
    <s v="ESTRA ENERGIA"/>
    <s v="inf. 200.000 smc"/>
  </r>
  <r>
    <n v="268"/>
    <s v="15340000796119"/>
    <x v="20"/>
    <s v="COMUNI"/>
    <s v="LARGO PLEBISCITO"/>
    <s v="CALVELLO"/>
    <n v="2800.9571191999999"/>
    <s v="ESTRA ENERGIA"/>
    <s v="inf. 200.000 smc"/>
  </r>
  <r>
    <n v="269"/>
    <s v="15340000797367"/>
    <x v="20"/>
    <s v="COMUNI"/>
    <s v="VIALE ALDO MORO"/>
    <s v="CALVELLO"/>
    <n v="994.45719840000015"/>
    <s v="ESTRA ENERGIA"/>
    <s v="inf. 200.000 smc"/>
  </r>
  <r>
    <n v="270"/>
    <s v="15340000798174"/>
    <x v="20"/>
    <s v="COMUNI"/>
    <s v="LARGO PLEBISCITO"/>
    <s v="CALVELLO"/>
    <n v="9154.4"/>
    <s v="ESTRA ENERGIA"/>
    <s v="inf. 200.000 smc"/>
  </r>
  <r>
    <n v="271"/>
    <s v="15340000798175"/>
    <x v="20"/>
    <s v="COMUNI"/>
    <s v="PIAZZA GIOVANNI FALCONE"/>
    <s v="CALVELLO"/>
    <n v="12866.4"/>
    <s v="ESTRA ENERGIA"/>
    <s v="inf. 200.000 smc"/>
  </r>
  <r>
    <n v="272"/>
    <s v="10430000050364"/>
    <x v="21"/>
    <s v="COMUNI"/>
    <s v="PIAZZA GIOVANNI FALCONE"/>
    <s v="CALVELLO"/>
    <n v="798.45231839999997"/>
    <s v="ESTRA ENERGIA"/>
    <s v="inf. 200.000 smc"/>
  </r>
  <r>
    <n v="273"/>
    <s v="10430000201205"/>
    <x v="21"/>
    <s v="COMUNI"/>
    <s v="CONTRADA FORNACE"/>
    <s v="CASTELLUCCIO INFERIORE"/>
    <n v="159.66570959999999"/>
    <s v="ESTRA ENERGIA"/>
    <s v="inf. 200.000 smc"/>
  </r>
  <r>
    <n v="274"/>
    <s v="10430000202400"/>
    <x v="21"/>
    <s v="COMUNI"/>
    <s v="PIAZZA ANTONIO GRAMSCI"/>
    <s v="CASTELLUCCIO INFERIORE"/>
    <n v="7324"/>
    <s v="ESTRA ENERGIA"/>
    <s v="inf. 200.000 smc"/>
  </r>
  <r>
    <n v="275"/>
    <s v="10430000202434"/>
    <x v="21"/>
    <s v="COMUNI"/>
    <s v="VIA ROMA"/>
    <s v="CASTELLUCCIO INFERIORE"/>
    <n v="2864.8"/>
    <s v="ESTRA ENERGIA"/>
    <s v="inf. 200.000 smc"/>
  </r>
  <r>
    <n v="276"/>
    <s v="11270000018510"/>
    <x v="21"/>
    <s v="COMUNI"/>
    <s v="VIA ROMA"/>
    <s v="CASTELLUCCIO INFERIORE"/>
    <n v="574.44858879999992"/>
    <s v="ESTRA ENERGIA"/>
    <s v="inf. 200.000 smc"/>
  </r>
  <r>
    <n v="277"/>
    <s v="08180000002594"/>
    <x v="22"/>
    <s v="COMUNI"/>
    <s v="VIA GUGLIELMO MARCONI"/>
    <s v="CASTELLUCCIO INFERIORE"/>
    <n v="813.5546720000001"/>
    <s v="ESTRA ENERGIA"/>
    <s v="inf. 200.000 smc"/>
  </r>
  <r>
    <n v="278"/>
    <s v="08180000002672"/>
    <x v="22"/>
    <s v="COMUNI"/>
    <s v="VIA CASE SPARSE"/>
    <s v="CASTELSARACENO"/>
    <n v="22642.400000000001"/>
    <s v="ESTRA ENERGIA"/>
    <s v="inf. 200.000 smc"/>
  </r>
  <r>
    <n v="279"/>
    <s v="08180000002806"/>
    <x v="22"/>
    <s v="COMUNI"/>
    <s v="VIA ROMA"/>
    <s v="CASTELSARACENO"/>
    <n v="7033.8226687999995"/>
    <s v="ESTRA ENERGIA"/>
    <s v="inf. 200.000 smc"/>
  </r>
  <r>
    <n v="280"/>
    <s v="08180000002816"/>
    <x v="22"/>
    <s v="COMUNI"/>
    <s v="VIA VITTORIO EMANUELE"/>
    <s v="CASTELSARACENO"/>
    <n v="482.26372559999999"/>
    <s v="ESTRA ENERGIA"/>
    <s v="inf. 200.000 smc"/>
  </r>
  <r>
    <n v="281"/>
    <s v="08180000016636"/>
    <x v="22"/>
    <s v="COMUNI"/>
    <s v="VIA VITTORIO EMANUELE"/>
    <s v="CASTELSARACENO"/>
    <n v="1764.1872103999999"/>
    <s v="ESTRA ENERGIA"/>
    <s v="inf. 200.000 smc"/>
  </r>
  <r>
    <n v="282"/>
    <s v="08180000021872"/>
    <x v="22"/>
    <s v="COMUNI"/>
    <s v="VIA VITTORIO EMANUELE"/>
    <s v="CASTELSARACENO"/>
    <n v="2772"/>
    <s v="ESTRA ENERGIA"/>
    <s v="inf. 200.000 smc"/>
  </r>
  <r>
    <n v="283"/>
    <s v="09243301000098"/>
    <x v="23"/>
    <s v="COMUNI"/>
    <s v="VIA DEI MILLE"/>
    <s v="CASTELSARACENO"/>
    <n v="9876"/>
    <s v="ESTRA ENERGIA"/>
    <s v="inf. 200.000 smc"/>
  </r>
  <r>
    <n v="284"/>
    <s v="09243301000213"/>
    <x v="23"/>
    <s v="COMUNI"/>
    <s v="VIA VITTORIO EMANUELE"/>
    <s v="CHIAROMONTE"/>
    <n v="17719.2"/>
    <s v="ESTRA ENERGIA"/>
    <s v="inf. 200.000 smc"/>
  </r>
  <r>
    <n v="285"/>
    <s v="09243301000241"/>
    <x v="23"/>
    <s v="COMUNI"/>
    <s v="VIA ARNALDO SPALTRO"/>
    <s v="CHIAROMONTE"/>
    <n v="1831.7635608000005"/>
    <s v="ESTRA ENERGIA"/>
    <s v="inf. 200.000 smc"/>
  </r>
  <r>
    <n v="286"/>
    <s v="09243303001481"/>
    <x v="23"/>
    <s v="COMUNI"/>
    <s v="CONTRADA SAN ROCCO"/>
    <s v="CHIAROMONTE"/>
    <n v="2345"/>
    <s v="ESTRA ENERGIA"/>
    <s v="inf. 200.000 smc"/>
  </r>
  <r>
    <n v="287"/>
    <s v="09243303002180"/>
    <x v="23"/>
    <s v="COMUNI"/>
    <s v="LARGO DELL' AREA SACRA"/>
    <s v="CHIAROMONTE"/>
    <n v="5890.4"/>
    <s v="ESTRA ENERGIA"/>
    <s v="inf. 200.000 smc"/>
  </r>
  <r>
    <n v="288"/>
    <s v="10430000050063"/>
    <x v="24"/>
    <s v="COMUNI"/>
    <s v="PIAZZA GIUSEPPE GARIBALDI"/>
    <s v="CHIAROMONTE"/>
    <n v="4314.3999999999996"/>
    <s v="ESTRA ENERGIA"/>
    <s v="inf. 200.000 smc"/>
  </r>
  <r>
    <n v="289"/>
    <s v="10430000220060"/>
    <x v="24"/>
    <s v="COMUNI"/>
    <s v="VIA DEI GIARDINI"/>
    <s v="EPISCOPIA"/>
    <n v="3034.0839631999997"/>
    <s v="ESTRA ENERGIA"/>
    <s v="inf. 200.000 smc"/>
  </r>
  <r>
    <n v="290"/>
    <s v="10430000220062"/>
    <x v="24"/>
    <s v="COMUNI"/>
    <s v="VIA INGEGNER GIOVANNI BRUNO"/>
    <s v="EPISCOPIA"/>
    <n v="311.81600879999996"/>
    <s v="ESTRA ENERGIA"/>
    <s v="inf. 200.000 smc"/>
  </r>
  <r>
    <n v="291"/>
    <s v="10430000221990"/>
    <x v="24"/>
    <s v="COMUNI"/>
    <s v="VIA GIORDANO BRUNO"/>
    <s v="EPISCOPIA"/>
    <n v="5400.8"/>
    <s v="ESTRA ENERGIA"/>
    <s v="inf. 200.000 smc"/>
  </r>
  <r>
    <n v="292"/>
    <s v="10430000222446"/>
    <x v="24"/>
    <s v="COMUNI"/>
    <s v="VIA INGEGNER GIOVANNI BRUNO"/>
    <s v="EPISCOPIA"/>
    <n v="2132.9872408000001"/>
    <s v="ESTRA ENERGIA"/>
    <s v="inf. 200.000 smc"/>
  </r>
  <r>
    <n v="293"/>
    <s v="10430000222530"/>
    <x v="24"/>
    <s v="COMUNI"/>
    <s v="VIA MONASTERO"/>
    <s v="EPISCOPIA"/>
    <n v="535.89920479999978"/>
    <s v="ESTRA ENERGIA"/>
    <s v="inf. 200.000 smc"/>
  </r>
  <r>
    <n v="294"/>
    <s v="01611379000031"/>
    <x v="25"/>
    <s v="COMUNI"/>
    <s v="CONTRADA CAPOZZOLE"/>
    <s v="EPISCOPIA"/>
    <n v="201.20287680000001"/>
    <s v="ESTRA ENERGIA"/>
    <s v="inf. 200.000 smc"/>
  </r>
  <r>
    <n v="295"/>
    <s v="01611379000180"/>
    <x v="25"/>
    <s v="COMUNI"/>
    <s v="CORSO PAPA GIOVANNI XXIII"/>
    <s v="FILIANO"/>
    <n v="1949.6"/>
    <s v="ESTRA ENERGIA"/>
    <s v="inf. 200.000 smc"/>
  </r>
  <r>
    <n v="296"/>
    <s v="01611379000506"/>
    <x v="25"/>
    <s v="COMUNI"/>
    <s v="VIALE I MAGGIO"/>
    <s v="FILIANO"/>
    <n v="1567"/>
    <s v="ESTRA ENERGIA"/>
    <s v="inf. 200.000 smc"/>
  </r>
  <r>
    <n v="297"/>
    <s v="01611379000536"/>
    <x v="25"/>
    <s v="COMUNI"/>
    <s v="CORSO PAPA GIOVANNI XXIII"/>
    <s v="FILIANO"/>
    <n v="3116.8"/>
    <s v="ESTRA ENERGIA"/>
    <s v="inf. 200.000 smc"/>
  </r>
  <r>
    <n v="298"/>
    <s v="01611379000559"/>
    <x v="25"/>
    <s v="COMUNI"/>
    <s v="CORSO PAPA GIOVANNI XXIII"/>
    <s v="FILIANO"/>
    <n v="13608.8"/>
    <s v="ESTRA ENERGIA"/>
    <s v="inf. 200.000 smc"/>
  </r>
  <r>
    <n v="299"/>
    <s v="01611379000593"/>
    <x v="25"/>
    <s v="COMUNI"/>
    <s v="VIA AUTONOMIA"/>
    <s v="FILIANO"/>
    <n v="1345"/>
    <s v="ESTRA ENERGIA"/>
    <s v="inf. 200.000 smc"/>
  </r>
  <r>
    <n v="300"/>
    <s v="01611379001039"/>
    <x v="25"/>
    <s v="COMUNI"/>
    <s v="CONTRADA ISCA LUNGA"/>
    <s v="FILIANO"/>
    <n v="28"/>
    <s v="ESTRA ENERGIA"/>
    <s v="inf. 200.000 smc"/>
  </r>
  <r>
    <n v="301"/>
    <s v="01611379001242"/>
    <x v="25"/>
    <s v="COMUNI"/>
    <s v="FRAZIONE SCALERA"/>
    <s v="FILIANO"/>
    <n v="2022.4"/>
    <s v="ESTRA ENERGIA"/>
    <s v="inf. 200.000 smc"/>
  </r>
  <r>
    <n v="302"/>
    <s v="01611379001304"/>
    <x v="25"/>
    <s v="COMUNI"/>
    <s v="VIA DRAGONETTI"/>
    <s v="FILIANO"/>
    <n v="1886.4"/>
    <s v="ESTRA ENERGIA"/>
    <s v="inf. 200.000 smc"/>
  </r>
  <r>
    <n v="303"/>
    <s v="01611379001318"/>
    <x v="25"/>
    <s v="COMUNI"/>
    <s v="VIA CAMPO SPORTIVO"/>
    <s v="FILIANO"/>
    <n v="9724"/>
    <s v="ESTRA ENERGIA"/>
    <s v="inf. 200.000 smc"/>
  </r>
  <r>
    <n v="304"/>
    <s v="61491379001420"/>
    <x v="25"/>
    <s v="COMUNI"/>
    <s v="FRAZIONE SCALERA"/>
    <s v="FILIANO"/>
    <n v="1000.8"/>
    <s v="ESTRA ENERGIA"/>
    <s v="inf. 200.000 smc"/>
  </r>
  <r>
    <n v="305"/>
    <s v="00880001349832"/>
    <x v="26"/>
    <s v="COMUNI"/>
    <s v="VIA AUTONOMIA"/>
    <s v="FILIANO"/>
    <n v="2880.8"/>
    <s v="ESTRA ENERGIA"/>
    <s v="inf. 200.000 smc"/>
  </r>
  <r>
    <n v="306"/>
    <s v="00882602651461"/>
    <x v="26"/>
    <s v="COMUNI"/>
    <s v="VIA SIRLEO"/>
    <s v="FORENZA"/>
    <n v="8540"/>
    <s v="ESTRA ENERGIA"/>
    <s v="inf. 200.000 smc"/>
  </r>
  <r>
    <n v="307"/>
    <s v="00882602657781"/>
    <x v="26"/>
    <s v="COMUNI"/>
    <s v="CORSO GRANDE UMBERTO I"/>
    <s v="FORENZA"/>
    <n v="16585.599999999999"/>
    <s v="ESTRA ENERGIA"/>
    <s v="inf. 200.000 smc"/>
  </r>
  <r>
    <n v="308"/>
    <s v="00882607531700"/>
    <x v="26"/>
    <s v="COMUNI"/>
    <s v="VIA CONVENTO"/>
    <s v="FORENZA"/>
    <n v="2997.8837183999999"/>
    <s v="ESTRA ENERGIA"/>
    <s v="inf. 200.000 smc"/>
  </r>
  <r>
    <n v="309"/>
    <s v="01550000947124"/>
    <x v="27"/>
    <s v="COMUNI"/>
    <s v="VIA PORTA NUOVA"/>
    <s v="FORENZA"/>
    <n v="1881.6"/>
    <s v="ESTRA ENERGIA"/>
    <s v="inf. 200.000 smc"/>
  </r>
  <r>
    <n v="310"/>
    <s v="01617209000014"/>
    <x v="27"/>
    <s v="COMUNI"/>
    <s v="VIA MATTEO COSENTINO"/>
    <s v="FRANCAVILLA IN SINNI"/>
    <n v="4804"/>
    <s v="ESTRA ENERGIA"/>
    <s v="inf. 200.000 smc"/>
  </r>
  <r>
    <n v="311"/>
    <s v="02090000205343"/>
    <x v="27"/>
    <s v="COMUNI"/>
    <s v="CONTRADA VIGNA CHIESA"/>
    <s v="FRANCAVILLA IN SINNI"/>
    <n v="13499.2"/>
    <s v="ESTRA ENERGIA"/>
    <s v="inf. 200.000 smc"/>
  </r>
  <r>
    <n v="312"/>
    <s v="02090000748239"/>
    <x v="27"/>
    <s v="COMUNI"/>
    <s v="VIA MATTEO COSENTINO"/>
    <s v="FRANCAVILLA IN SINNI"/>
    <n v="2239.0282391999999"/>
    <s v="ESTRA ENERGIA"/>
    <s v="inf. 200.000 smc"/>
  </r>
  <r>
    <n v="313"/>
    <s v="02090000764994"/>
    <x v="27"/>
    <s v="COMUNI"/>
    <s v="VIA PORTAPIA"/>
    <s v="FRANCAVILLA IN SINNI"/>
    <n v="3211"/>
    <s v="ESTRA ENERGIA"/>
    <s v="inf. 200.000 smc"/>
  </r>
  <r>
    <n v="314"/>
    <s v="02090000877676"/>
    <x v="27"/>
    <s v="COMUNI"/>
    <s v="VIA PORTAPIA"/>
    <s v="FRANCAVILLA IN SINNI"/>
    <n v="1048"/>
    <s v="ESTRA ENERGIA"/>
    <s v="inf. 200.000 smc"/>
  </r>
  <r>
    <n v="315"/>
    <s v="02090000878188"/>
    <x v="27"/>
    <s v="COMUNI"/>
    <s v="CONTRADA SANT' ELANIA"/>
    <s v="FRANCAVILLA IN SINNI"/>
    <n v="2212.8000000000002"/>
    <s v="ESTRA ENERGIA"/>
    <s v="inf. 200.000 smc"/>
  </r>
  <r>
    <n v="316"/>
    <s v="02090000921140"/>
    <x v="27"/>
    <s v="COMUNI"/>
    <s v="VIA MEDICO LUIGI FERRARA"/>
    <s v="FRANCAVILLA IN SINNI"/>
    <n v="9786.4"/>
    <s v="ESTRA ENERGIA"/>
    <s v="inf. 200.000 smc"/>
  </r>
  <r>
    <n v="317"/>
    <s v="61497209000073"/>
    <x v="27"/>
    <s v="COMUNI"/>
    <s v="VIA MEDICO LUIGI FERRARA"/>
    <s v="FRANCAVILLA IN SINNI"/>
    <n v="643.84981360000006"/>
    <s v="ESTRA ENERGIA"/>
    <s v="inf. 200.000 smc"/>
  </r>
  <r>
    <n v="318"/>
    <s v="61497209000113"/>
    <x v="27"/>
    <s v="COMUNI"/>
    <s v="VIA MATTEO COSENTINO"/>
    <s v="FRANCAVILLA IN SINNI"/>
    <n v="3456"/>
    <s v="ESTRA ENERGIA"/>
    <s v="inf. 200.000 smc"/>
  </r>
  <r>
    <n v="319"/>
    <s v="01611380000302"/>
    <x v="28"/>
    <s v="COMUNI"/>
    <s v="VIA MONS. CARMELO FIORDALISI"/>
    <s v="FRANCAVILLA IN SINNI"/>
    <n v="18.399999999999999"/>
    <s v="ESTRA ENERGIA"/>
    <s v="inf. 200.000 smc"/>
  </r>
  <r>
    <n v="320"/>
    <s v="01611380000303"/>
    <x v="28"/>
    <s v="COMUNI"/>
    <s v="VIA ROMA"/>
    <s v="GRUMENTO NOVA"/>
    <n v="5336.3681280000001"/>
    <s v="ESTRA ENERGIA"/>
    <s v="inf. 200.000 smc"/>
  </r>
  <r>
    <n v="321"/>
    <s v="01611380000306"/>
    <x v="28"/>
    <s v="COMUNI"/>
    <s v="VIA ROMA"/>
    <s v="GRUMENTO NOVA"/>
    <n v="913.6"/>
    <s v="ESTRA ENERGIA"/>
    <s v="inf. 200.000 smc"/>
  </r>
  <r>
    <n v="322"/>
    <s v="01611380000364"/>
    <x v="28"/>
    <s v="COMUNI"/>
    <s v="VIA GIUSEPPE ZANARDELLI"/>
    <s v="GRUMENTO NOVA"/>
    <n v="919.72290559999999"/>
    <s v="ESTRA ENERGIA"/>
    <s v="inf. 200.000 smc"/>
  </r>
  <r>
    <n v="323"/>
    <s v="01611380000421"/>
    <x v="28"/>
    <s v="COMUNI"/>
    <s v="VIA CAPPUCCINI"/>
    <s v="GRUMENTO NOVA"/>
    <n v="854.4"/>
    <s v="ESTRA ENERGIA"/>
    <s v="inf. 200.000 smc"/>
  </r>
  <r>
    <n v="324"/>
    <s v="01611380000498"/>
    <x v="28"/>
    <s v="COMUNI"/>
    <s v="PIAZZALE BERLINGUER"/>
    <s v="GRUMENTO NOVA"/>
    <n v="2345"/>
    <s v="ESTRA ENERGIA"/>
    <s v="inf. 200.000 smc"/>
  </r>
  <r>
    <n v="325"/>
    <s v="01611380000539"/>
    <x v="28"/>
    <s v="COMUNI"/>
    <s v="CORSO VITTORIO EMANUELE"/>
    <s v="GRUMENTO NOVA"/>
    <n v="455.38954240000004"/>
    <s v="ESTRA ENERGIA"/>
    <s v="inf. 200.000 smc"/>
  </r>
  <r>
    <n v="326"/>
    <s v="61491380000576"/>
    <x v="28"/>
    <s v="COMUNI"/>
    <s v="VIA BERNARDO MAIORINO"/>
    <s v="GRUMENTO NOVA"/>
    <n v="2000"/>
    <s v="ESTRA ENERGIA"/>
    <s v="inf. 200.000 smc"/>
  </r>
  <r>
    <n v="327"/>
    <s v="01611453000177"/>
    <x v="29"/>
    <s v="COMUNI"/>
    <s v="VIA SANT' INFANTINO"/>
    <s v="GRUMENTO NOVA"/>
    <n v="633.52647760000013"/>
    <s v="ESTRA ENERGIA"/>
    <s v="inf. 200.000 smc"/>
  </r>
  <r>
    <n v="328"/>
    <s v="01611453000178"/>
    <x v="29"/>
    <s v="COMUNI"/>
    <s v="PIAZZA DELLA REPUBBLICA"/>
    <s v="LAGONEGRO"/>
    <n v="16212"/>
    <s v="ESTRA ENERGIA"/>
    <s v="inf. 200.000 smc"/>
  </r>
  <r>
    <n v="329"/>
    <s v="01611453000787"/>
    <x v="29"/>
    <s v="COMUNI"/>
    <s v="PIAZZA DELLA REPUBBLICA"/>
    <s v="LAGONEGRO"/>
    <n v="56.078384000000007"/>
    <s v="ESTRA ENERGIA"/>
    <s v="inf. 200.000 smc"/>
  </r>
  <r>
    <n v="330"/>
    <s v="01611453000820"/>
    <x v="29"/>
    <s v="COMUNI"/>
    <s v="VIA DEI TIGLI"/>
    <s v="LAGONEGRO"/>
    <n v="7.983718399999999"/>
    <s v="ESTRA ENERGIA"/>
    <s v="inf. 200.000 smc"/>
  </r>
  <r>
    <n v="331"/>
    <s v="01611453001082"/>
    <x v="29"/>
    <s v="COMUNI"/>
    <s v="VIA DEI GERANI"/>
    <s v="LAGONEGRO"/>
    <n v="12389.6"/>
    <s v="ESTRA ENERGIA"/>
    <s v="inf. 200.000 smc"/>
  </r>
  <r>
    <n v="332"/>
    <s v="01611453001184"/>
    <x v="29"/>
    <s v="COMUNI"/>
    <s v="RIONE ROSSI"/>
    <s v="LAGONEGRO"/>
    <n v="267.2"/>
    <s v="ESTRA ENERGIA"/>
    <s v="inf. 200.000 smc"/>
  </r>
  <r>
    <n v="333"/>
    <s v="01611453001185"/>
    <x v="29"/>
    <s v="COMUNI"/>
    <s v="PIAZZA SANT' ANNA"/>
    <s v="LAGONEGRO"/>
    <n v="13555.2"/>
    <s v="ESTRA ENERGIA"/>
    <s v="inf. 200.000 smc"/>
  </r>
  <r>
    <n v="334"/>
    <s v="01611453001312"/>
    <x v="29"/>
    <s v="COMUNI"/>
    <s v="PIAZZA DELL'UNITA' D'ITALIA"/>
    <s v="LAGONEGRO"/>
    <n v="5543"/>
    <s v="ESTRA ENERGIA"/>
    <s v="inf. 200.000 smc"/>
  </r>
  <r>
    <n v="335"/>
    <s v="10430000023900"/>
    <x v="30"/>
    <s v="COMUNI"/>
    <s v="VIA DEI TIGLI"/>
    <s v="LAGONEGRO"/>
    <n v="14623.2"/>
    <s v="ESTRA ENERGIA"/>
    <s v="inf. 200.000 smc"/>
  </r>
  <r>
    <n v="336"/>
    <s v="10430000050438"/>
    <x v="30"/>
    <s v="COMUNI"/>
    <s v="VIA SALVO D' ACQUISTO"/>
    <s v="LATRONICO"/>
    <n v="690.33931280000002"/>
    <s v="ESTRA ENERGIA"/>
    <s v="inf. 200.000 smc"/>
  </r>
  <r>
    <n v="337"/>
    <s v="10430000050558"/>
    <x v="30"/>
    <s v="COMUNI"/>
    <s v="CONTRADA CALDA"/>
    <s v="LATRONICO"/>
    <n v="552.79999999999995"/>
    <s v="ESTRA ENERGIA"/>
    <s v="inf. 200.000 smc"/>
  </r>
  <r>
    <n v="338"/>
    <s v="10430000230130"/>
    <x v="30"/>
    <s v="COMUNI"/>
    <s v="VIA SALVO D' ACQUISTO"/>
    <s v="LATRONICO"/>
    <n v="178.4166472"/>
    <s v="ESTRA ENERGIA"/>
    <s v="inf. 200.000 smc"/>
  </r>
  <r>
    <n v="339"/>
    <s v="10430000232050"/>
    <x v="30"/>
    <s v="COMUNI"/>
    <s v="LARGO BONIFACIO DE LUCA"/>
    <s v="LATRONICO"/>
    <n v="2227.1999999999998"/>
    <s v="ESTRA ENERGIA"/>
    <s v="inf. 200.000 smc"/>
  </r>
  <r>
    <n v="340"/>
    <s v="10430000232340"/>
    <x v="30"/>
    <s v="COMUNI"/>
    <s v="LARGO GUGLIELMO MARCONI"/>
    <s v="LATRONICO"/>
    <n v="2501.4268519999996"/>
    <s v="ESTRA ENERGIA"/>
    <s v="inf. 200.000 smc"/>
  </r>
  <r>
    <n v="341"/>
    <s v="10430000238100"/>
    <x v="30"/>
    <s v="COMUNI"/>
    <s v="VIA PIETRO LA CAVA"/>
    <s v="LATRONICO"/>
    <n v="9142.4"/>
    <s v="ESTRA ENERGIA"/>
    <s v="inf. 200.000 smc"/>
  </r>
  <r>
    <n v="342"/>
    <s v="10430000238101"/>
    <x v="30"/>
    <s v="COMUNI"/>
    <s v="VICO VI PROVINCIALE"/>
    <s v="LATRONICO"/>
    <n v="947.42830079999999"/>
    <s v="ESTRA ENERGIA"/>
    <s v="inf. 200.000 smc"/>
  </r>
  <r>
    <n v="343"/>
    <s v="10430002310160"/>
    <x v="30"/>
    <s v="COMUNI"/>
    <s v="VICO VI PROVINCIALE"/>
    <s v="LATRONICO"/>
    <n v="7466.4"/>
    <s v="ESTRA ENERGIA"/>
    <s v="inf. 200.000 smc"/>
  </r>
  <r>
    <n v="344"/>
    <s v="00880000187492"/>
    <x v="31"/>
    <s v="COMUNI"/>
    <s v="VIA CHIESA MAGNANO"/>
    <s v="LATRONICO"/>
    <n v="7647"/>
    <s v="ESTRA ENERGIA"/>
    <s v="inf. 200.000 smc"/>
  </r>
  <r>
    <n v="345"/>
    <s v="00880000189853"/>
    <x v="31"/>
    <s v="COMUNI"/>
    <s v="CORSO FRATELLI GIURA"/>
    <s v="MASCHITO"/>
    <n v="2425.6"/>
    <s v="ESTRA ENERGIA"/>
    <s v="inf. 200.000 smc"/>
  </r>
  <r>
    <n v="346"/>
    <s v="00882609622374"/>
    <x v="31"/>
    <s v="COMUNI"/>
    <s v="VIA UGO LA MALFA"/>
    <s v="MASCHITO"/>
    <n v="5.6"/>
    <s v="ESTRA ENERGIA"/>
    <s v="inf. 200.000 smc"/>
  </r>
  <r>
    <n v="347"/>
    <s v="00882609853086"/>
    <x v="31"/>
    <s v="COMUNI"/>
    <s v="VIA DANTE ALIGHIERI"/>
    <s v="MASCHITO"/>
    <n v="6463.2"/>
    <s v="ESTRA ENERGIA"/>
    <s v="inf. 200.000 smc"/>
  </r>
  <r>
    <n v="348"/>
    <s v="00882647102256"/>
    <x v="31"/>
    <s v="COMUNI"/>
    <s v="VIA LUIGI CARIATI"/>
    <s v="MASCHITO"/>
    <n v="12476"/>
    <s v="ESTRA ENERGIA"/>
    <s v="inf. 200.000 smc"/>
  </r>
  <r>
    <n v="349"/>
    <s v="00882647108758"/>
    <x v="31"/>
    <s v="COMUNI"/>
    <s v="VIA UGO FOSCOLO"/>
    <s v="MASCHITO"/>
    <n v="871.2"/>
    <s v="ESTRA ENERGIA"/>
    <s v="inf. 200.000 smc"/>
  </r>
  <r>
    <n v="350"/>
    <s v="00880000054719"/>
    <x v="32"/>
    <s v="COMUNI"/>
    <s v="VIA DANTE ALIGHIERI"/>
    <s v="MASCHITO"/>
    <n v="204.79999999999998"/>
    <s v="ESTRA ENERGIA"/>
    <s v="inf. 200.000 smc"/>
  </r>
  <r>
    <n v="351"/>
    <s v="00880000144249"/>
    <x v="32"/>
    <s v="COMUNI"/>
    <s v="VIA VITTORIO EMANUELE"/>
    <s v="MELFI"/>
    <n v="3456"/>
    <s v="ESTRA ENERGIA"/>
    <s v="inf. 200.000 smc"/>
  </r>
  <r>
    <n v="352"/>
    <s v="00880000432458"/>
    <x v="32"/>
    <s v="COMUNI"/>
    <s v="VICO RISPOLI"/>
    <s v="MELFI"/>
    <n v="25579.200000000001"/>
    <s v="ESTRA ENERGIA"/>
    <s v="inf. 200.000 smc"/>
  </r>
  <r>
    <n v="353"/>
    <s v="00880000891573"/>
    <x v="32"/>
    <s v="COMUNI"/>
    <s v="VIA GABRIELE D' ANNUNZIO"/>
    <s v="MELFI"/>
    <n v="2260.4768736000001"/>
    <s v="ESTRA ENERGIA"/>
    <s v="inf. 200.000 smc"/>
  </r>
  <r>
    <n v="354"/>
    <s v="00880001129856"/>
    <x v="32"/>
    <s v="COMUNI"/>
    <s v="VIA ROCCO SCOTELLARO"/>
    <s v="MELFI"/>
    <n v="14760"/>
    <s v="ESTRA ENERGIA"/>
    <s v="inf. 200.000 smc"/>
  </r>
  <r>
    <n v="355"/>
    <s v="00880001997182"/>
    <x v="32"/>
    <s v="COMUNI"/>
    <s v="CORSO TRIESTE"/>
    <s v="MELFI"/>
    <n v="280.8"/>
    <s v="ESTRA ENERGIA"/>
    <s v="inf. 200.000 smc"/>
  </r>
  <r>
    <n v="356"/>
    <s v="00882602661643"/>
    <x v="32"/>
    <s v="COMUNI"/>
    <s v="PIAZZA IV NOVEMBRE"/>
    <s v="MELFI"/>
    <n v="5458.4"/>
    <s v="ESTRA ENERGIA"/>
    <s v="inf. 200.000 smc"/>
  </r>
  <r>
    <n v="357"/>
    <s v="00882602671741"/>
    <x v="32"/>
    <s v="COMUNI"/>
    <s v="VIA LUIGI AQUILECCHIA"/>
    <s v="MELFI"/>
    <n v="3000"/>
    <s v="ESTRA ENERGIA"/>
    <s v="inf. 200.000 smc"/>
  </r>
  <r>
    <n v="358"/>
    <s v="00882602671758"/>
    <x v="32"/>
    <s v="COMUNI"/>
    <s v="VIA SANT' AGOSTINO"/>
    <s v="MELFI"/>
    <n v="3456"/>
    <s v="ESTRA ENERGIA"/>
    <s v="inf. 200.000 smc"/>
  </r>
  <r>
    <n v="359"/>
    <s v="00882602672871"/>
    <x v="32"/>
    <s v="COMUNI"/>
    <s v="VIA SANT' AGOSTINO"/>
    <s v="MELFI"/>
    <n v="4322"/>
    <s v="ESTRA ENERGIA"/>
    <s v="inf. 200.000 smc"/>
  </r>
  <r>
    <n v="360"/>
    <s v="00882602676211"/>
    <x v="32"/>
    <s v="COMUNI"/>
    <s v="PIAZZA DELLA VITTORIA"/>
    <s v="MELFI"/>
    <n v="9611.2000000000007"/>
    <s v="ESTRA ENERGIA"/>
    <s v="inf. 200.000 smc"/>
  </r>
  <r>
    <n v="361"/>
    <s v="00882602682326"/>
    <x v="32"/>
    <s v="COMUNI"/>
    <s v="VIA SCESA CASTELLO"/>
    <s v="MELFI"/>
    <n v="2345"/>
    <s v="ESTRA ENERGIA"/>
    <s v="inf. 200.000 smc"/>
  </r>
  <r>
    <n v="362"/>
    <s v="00882602682334"/>
    <x v="32"/>
    <s v="COMUNI"/>
    <s v="PIAZZA FEDERICO II DI SVEVIA"/>
    <s v="MELFI"/>
    <n v="26932.799999999999"/>
    <s v="ESTRA ENERGIA"/>
    <s v="inf. 200.000 smc"/>
  </r>
  <r>
    <n v="363"/>
    <s v="00882602685725"/>
    <x v="32"/>
    <s v="COMUNI"/>
    <s v="PIAZZA FEDERICO II DI SVEVIA"/>
    <s v="MELFI"/>
    <n v="6308.8"/>
    <s v="ESTRA ENERGIA"/>
    <s v="inf. 200.000 smc"/>
  </r>
  <r>
    <n v="364"/>
    <s v="00882602685733"/>
    <x v="32"/>
    <s v="COMUNI"/>
    <s v="VIA CAPANNE"/>
    <s v="MELFI"/>
    <n v="3456"/>
    <s v="ESTRA ENERGIA"/>
    <s v="inf. 200.000 smc"/>
  </r>
  <r>
    <n v="365"/>
    <s v="00882602685741"/>
    <x v="32"/>
    <s v="COMUNI"/>
    <s v="VIA CAPANNE"/>
    <s v="MELFI"/>
    <n v="32427.200000000001"/>
    <s v="ESTRA ENERGIA"/>
    <s v="inf. 200.000 smc"/>
  </r>
  <r>
    <n v="366"/>
    <s v="00882602685857"/>
    <x v="32"/>
    <s v="COMUNI"/>
    <s v="VIA CAPANNE"/>
    <s v="MELFI"/>
    <n v="109.6"/>
    <s v="ESTRA ENERGIA"/>
    <s v="inf. 200.000 smc"/>
  </r>
  <r>
    <n v="367"/>
    <s v="00882602686574"/>
    <x v="32"/>
    <s v="COMUNI"/>
    <s v="LARGO ABELE MANCINI"/>
    <s v="MELFI"/>
    <n v="2808.8"/>
    <s v="ESTRA ENERGIA"/>
    <s v="inf. 200.000 smc"/>
  </r>
  <r>
    <n v="368"/>
    <s v="00882602686582"/>
    <x v="32"/>
    <s v="COMUNI"/>
    <s v="VIA CAPPUCCINI"/>
    <s v="MELFI"/>
    <n v="6243.2"/>
    <s v="ESTRA ENERGIA"/>
    <s v="inf. 200.000 smc"/>
  </r>
  <r>
    <n v="369"/>
    <s v="00882602690121"/>
    <x v="32"/>
    <s v="COMUNI"/>
    <s v="VIA CAPPUCCINI"/>
    <s v="MELFI"/>
    <n v="974.58144719999996"/>
    <s v="ESTRA ENERGIA"/>
    <s v="inf. 200.000 smc"/>
  </r>
  <r>
    <n v="370"/>
    <s v="00882602697019"/>
    <x v="32"/>
    <s v="COMUNI"/>
    <s v="VIA FRANCESCO LO PINTO"/>
    <s v="MELFI"/>
    <n v="9992.7999999999993"/>
    <s v="ESTRA ENERGIA"/>
    <s v="inf. 200.000 smc"/>
  </r>
  <r>
    <n v="371"/>
    <s v="00882602697027"/>
    <x v="32"/>
    <s v="COMUNI"/>
    <s v="VIA VENEZIA"/>
    <s v="MELFI"/>
    <n v="654"/>
    <s v="ESTRA ENERGIA"/>
    <s v="inf. 200.000 smc"/>
  </r>
  <r>
    <n v="372"/>
    <s v="00882602698355"/>
    <x v="32"/>
    <s v="COMUNI"/>
    <s v="VIA PISA"/>
    <s v="MELFI"/>
    <n v="26884"/>
    <s v="ESTRA ENERGIA"/>
    <s v="inf. 200.000 smc"/>
  </r>
  <r>
    <n v="373"/>
    <s v="00882602698363"/>
    <x v="32"/>
    <s v="COMUNI"/>
    <s v="VIA GALILEO GALILEI"/>
    <s v="MELFI"/>
    <n v="6874.4"/>
    <s v="ESTRA ENERGIA"/>
    <s v="inf. 200.000 smc"/>
  </r>
  <r>
    <n v="374"/>
    <s v="00882602698371"/>
    <x v="32"/>
    <s v="COMUNI"/>
    <s v="VIA GALILEO GALILEI"/>
    <s v="MELFI"/>
    <n v="19298.400000000001"/>
    <s v="ESTRA ENERGIA"/>
    <s v="inf. 200.000 smc"/>
  </r>
  <r>
    <n v="375"/>
    <s v="00882602698389"/>
    <x v="32"/>
    <s v="COMUNI"/>
    <s v="VIA GALILEO GALILEI"/>
    <s v="MELFI"/>
    <n v="3457"/>
    <s v="ESTRA ENERGIA"/>
    <s v="inf. 200.000 smc"/>
  </r>
  <r>
    <n v="376"/>
    <s v="00882604271078"/>
    <x v="32"/>
    <s v="COMUNI"/>
    <s v="VIA GALILEO GALILEI"/>
    <s v="MELFI"/>
    <n v="4544"/>
    <s v="ESTRA ENERGIA"/>
    <s v="inf. 200.000 smc"/>
  </r>
  <r>
    <n v="377"/>
    <s v="00882607485881"/>
    <x v="32"/>
    <s v="COMUNI"/>
    <s v="PIAZZA UMBERTO I"/>
    <s v="MELFI"/>
    <n v="2480.8000000000002"/>
    <s v="ESTRA ENERGIA"/>
    <s v="inf. 200.000 smc"/>
  </r>
  <r>
    <n v="378"/>
    <s v="00882611430634"/>
    <x v="32"/>
    <s v="COMUNI"/>
    <s v="VIA FOGGIA"/>
    <s v="MELFI"/>
    <n v="3896.8"/>
    <s v="ESTRA ENERGIA"/>
    <s v="inf. 200.000 smc"/>
  </r>
  <r>
    <n v="379"/>
    <s v="00885200204765"/>
    <x v="32"/>
    <s v="COMUNI"/>
    <s v="CONTRADA SANT' ABRUZZESE"/>
    <s v="MELFI"/>
    <n v="10102.4"/>
    <s v="ESTRA ENERGIA"/>
    <s v="inf. 200.000 smc"/>
  </r>
  <r>
    <n v="380"/>
    <s v="00882608148868"/>
    <x v="33"/>
    <s v="COMUNI"/>
    <s v="VIA SAN PIETRO"/>
    <s v="MELFI"/>
    <n v="2268.0477215999995"/>
    <s v="ESTRA ENERGIA"/>
    <s v="inf. 200.000 smc"/>
  </r>
  <r>
    <n v="381"/>
    <s v="00882608151789"/>
    <x v="33"/>
    <s v="COMUNI"/>
    <s v="PIAZZA CASTELLO"/>
    <s v="MIGLIONICO"/>
    <n v="9909.6"/>
    <s v="ESTRA ENERGIA"/>
    <s v="inf. 200.000 smc"/>
  </r>
  <r>
    <n v="382"/>
    <s v="00882608152415"/>
    <x v="33"/>
    <s v="COMUNI"/>
    <s v="VIA ESTRAMURALE TORRE DI FINO"/>
    <s v="MIGLIONICO"/>
    <n v="5244.8"/>
    <s v="ESTRA ENERGIA"/>
    <s v="inf. 200.000 smc"/>
  </r>
  <r>
    <n v="383"/>
    <s v="00882608153686"/>
    <x v="33"/>
    <s v="COMUNI"/>
    <s v="VIA DANTE"/>
    <s v="MIGLIONICO"/>
    <n v="5602.4"/>
    <s v="ESTRA ENERGIA"/>
    <s v="inf. 200.000 smc"/>
  </r>
  <r>
    <n v="384"/>
    <s v="00882608153702"/>
    <x v="33"/>
    <s v="COMUNI"/>
    <s v="VIA DANTE"/>
    <s v="MIGLIONICO"/>
    <n v="148.42030080000001"/>
    <s v="ESTRA ENERGIA"/>
    <s v="inf. 200.000 smc"/>
  </r>
  <r>
    <n v="385"/>
    <s v="00882611292828"/>
    <x v="33"/>
    <s v="COMUNI"/>
    <s v="VIA DANTE"/>
    <s v="MIGLIONICO"/>
    <n v="242.72903359999995"/>
    <s v="ESTRA ENERGIA"/>
    <s v="inf. 200.000 smc"/>
  </r>
  <r>
    <n v="386"/>
    <s v="00882611382447"/>
    <x v="33"/>
    <s v="COMUNI"/>
    <s v="VIA SANTA MARIA DELLE GRAZIE"/>
    <s v="MIGLIONICO"/>
    <n v="593.6"/>
    <s v="ESTRA ENERGIA"/>
    <s v="inf. 200.000 smc"/>
  </r>
  <r>
    <n v="387"/>
    <s v="00800005391510"/>
    <x v="34"/>
    <s v="COMUNI"/>
    <s v="CONTRADA SERRE"/>
    <s v="MIGLIONICO"/>
    <n v="1983.1470120000006"/>
    <s v="ESTRA ENERGIA"/>
    <s v="inf. 200.000 smc"/>
  </r>
  <r>
    <n v="388"/>
    <s v="00800005391712"/>
    <x v="34"/>
    <s v="COMUNI"/>
    <s v="VIA PARCO DEL SEGGIO"/>
    <s v="MOLITERNO"/>
    <n v="3323.8868472000004"/>
    <s v="ESTRA ENERGIA"/>
    <s v="inf. 200.000 smc"/>
  </r>
  <r>
    <n v="389"/>
    <s v="00800005403234"/>
    <x v="34"/>
    <s v="COMUNI"/>
    <s v="VIA PARCO DEL SEGGIO"/>
    <s v="MOLITERNO"/>
    <n v="11920"/>
    <s v="ESTRA ENERGIA"/>
    <s v="inf. 200.000 smc"/>
  </r>
  <r>
    <n v="390"/>
    <s v="00800005403335"/>
    <x v="34"/>
    <s v="COMUNI"/>
    <s v="VIA DOMENICO GALANTE"/>
    <s v="MOLITERNO"/>
    <n v="1808.0119512000006"/>
    <s v="ESTRA ENERGIA"/>
    <s v="inf. 200.000 smc"/>
  </r>
  <r>
    <n v="391"/>
    <s v="00800005403436"/>
    <x v="34"/>
    <s v="COMUNI"/>
    <s v="VIA DOMENICO GALANTE"/>
    <s v="MOLITERNO"/>
    <n v="808.76274080000007"/>
    <s v="ESTRA ENERGIA"/>
    <s v="inf. 200.000 smc"/>
  </r>
  <r>
    <n v="392"/>
    <s v="00800005505029"/>
    <x v="34"/>
    <s v="COMUNI"/>
    <s v="VIA DOMENICO GALANTE"/>
    <s v="MOLITERNO"/>
    <n v="869.09583359999999"/>
    <s v="ESTRA ENERGIA"/>
    <s v="inf. 200.000 smc"/>
  </r>
  <r>
    <n v="393"/>
    <s v="00800005518975"/>
    <x v="34"/>
    <s v="COMUNI"/>
    <s v="VIA GIOVANNI PASCOLI"/>
    <s v="MOLITERNO"/>
    <n v="7062.0814232000002"/>
    <s v="ESTRA ENERGIA"/>
    <s v="inf. 200.000 smc"/>
  </r>
  <r>
    <n v="394"/>
    <s v="00800005519581"/>
    <x v="34"/>
    <s v="COMUNI"/>
    <s v="PIAZZA ANTONIO DI BIASE"/>
    <s v="MOLITERNO"/>
    <n v="132.8012592"/>
    <s v="ESTRA ENERGIA"/>
    <s v="inf. 200.000 smc"/>
  </r>
  <r>
    <n v="395"/>
    <s v="00800005519682"/>
    <x v="34"/>
    <s v="COMUNI"/>
    <s v="PIAZZA ANTONIO DI BIASE"/>
    <s v="MOLITERNO"/>
    <n v="7841.6"/>
    <s v="ESTRA ENERGIA"/>
    <s v="inf. 200.000 smc"/>
  </r>
  <r>
    <n v="396"/>
    <s v="00800005519783"/>
    <x v="34"/>
    <s v="COMUNI"/>
    <s v="PIAZZA VITTORIO VENETO"/>
    <s v="MOLITERNO"/>
    <n v="1663.7830775999996"/>
    <s v="ESTRA ENERGIA"/>
    <s v="inf. 200.000 smc"/>
  </r>
  <r>
    <n v="397"/>
    <s v="00800010612465"/>
    <x v="34"/>
    <s v="COMUNI"/>
    <s v="PIAZZA VITTORIO VENETO"/>
    <s v="MOLITERNO"/>
    <n v="6875.2"/>
    <s v="ESTRA ENERGIA"/>
    <s v="inf. 200.000 smc"/>
  </r>
  <r>
    <n v="398"/>
    <s v="00880000116664"/>
    <x v="35"/>
    <s v="COMUNI"/>
    <s v="VIA PARCO DEL SEGGIO"/>
    <s v="MOLITERNO"/>
    <n v="4321"/>
    <s v="ESTRA ENERGIA"/>
    <s v="inf. 200.000 smc"/>
  </r>
  <r>
    <n v="399"/>
    <s v="00880001147982"/>
    <x v="35"/>
    <s v="COMUNI"/>
    <s v="CORSO CARLO ALBERTO"/>
    <s v="MONTALBANO JONICO"/>
    <n v="6930.4"/>
    <s v="ESTRA ENERGIA"/>
    <s v="inf. 200.000 smc"/>
  </r>
  <r>
    <n v="400"/>
    <s v="00880001897122"/>
    <x v="35"/>
    <s v="COMUNI"/>
    <s v="VIA APORTI"/>
    <s v="MONTALBANO JONICO"/>
    <n v="771.92270320000011"/>
    <s v="ESTRA ENERGIA"/>
    <s v="inf. 200.000 smc"/>
  </r>
  <r>
    <n v="401"/>
    <s v="00882602357838"/>
    <x v="35"/>
    <s v="COMUNI"/>
    <s v="VIA SINNI"/>
    <s v="MONTALBANO JONICO"/>
    <n v="12028"/>
    <s v="ESTRA ENERGIA"/>
    <s v="inf. 200.000 smc"/>
  </r>
  <r>
    <n v="402"/>
    <s v="00882602362242"/>
    <x v="35"/>
    <s v="COMUNI"/>
    <s v="VIALE SACRO CUORE DI GESU'"/>
    <s v="MONTALBANO JONICO"/>
    <n v="408.23839680000003"/>
    <s v="ESTRA ENERGIA"/>
    <s v="inf. 200.000 smc"/>
  </r>
  <r>
    <n v="403"/>
    <s v="00882602368793"/>
    <x v="35"/>
    <s v="COMUNI"/>
    <s v="VIA SANT' ANTUONO"/>
    <s v="MONTALBANO JONICO"/>
    <n v="12304.8"/>
    <s v="ESTRA ENERGIA"/>
    <s v="inf. 200.000 smc"/>
  </r>
  <r>
    <n v="404"/>
    <s v="00882602379295"/>
    <x v="35"/>
    <s v="COMUNI"/>
    <s v="VIALE DEI CADUTI"/>
    <s v="MONTALBANO JONICO"/>
    <n v="25.6"/>
    <s v="ESTRA ENERGIA"/>
    <s v="inf. 200.000 smc"/>
  </r>
  <r>
    <n v="405"/>
    <s v="00882605324413"/>
    <x v="35"/>
    <s v="COMUNI"/>
    <s v="VIA PARMA"/>
    <s v="MONTALBANO JONICO"/>
    <n v="5433"/>
    <s v="ESTRA ENERGIA"/>
    <s v="inf. 200.000 smc"/>
  </r>
  <r>
    <n v="406"/>
    <s v="00882609584103"/>
    <x v="35"/>
    <s v="COMUNI"/>
    <s v="VIALE SACRO CUORE DI GESU'"/>
    <s v="MONTALBANO JONICO"/>
    <n v="63.2"/>
    <s v="ESTRA ENERGIA"/>
    <s v="inf. 200.000 smc"/>
  </r>
  <r>
    <n v="407"/>
    <s v="08180000013599"/>
    <x v="36"/>
    <s v="COMUNI"/>
    <s v="VIA RAFFAELLO SANZIO"/>
    <s v="MONTALBANO JONICO"/>
    <n v="690.16306959999997"/>
    <s v="ESTRA ENERGIA"/>
    <s v="inf. 200.000 smc"/>
  </r>
  <r>
    <n v="408"/>
    <s v="08180000013600"/>
    <x v="36"/>
    <s v="COMUNI"/>
    <s v="PIAZZA GIUSEPPE GARIBALDI"/>
    <s v="MONTEMURRO"/>
    <n v="21.281558400000002"/>
    <s v="ESTRA ENERGIA"/>
    <s v="inf. 200.000 smc"/>
  </r>
  <r>
    <n v="409"/>
    <s v="08180000016570"/>
    <x v="36"/>
    <s v="COMUNI"/>
    <s v="CORSO LEONARDO SINISGALLI"/>
    <s v="MONTEMURRO"/>
    <n v="3953.0159536000001"/>
    <s v="ESTRA ENERGIA"/>
    <s v="inf. 200.000 smc"/>
  </r>
  <r>
    <n v="410"/>
    <s v="08180000017242"/>
    <x v="36"/>
    <s v="COMUNI"/>
    <s v="PIAZZA GIUSEPPE GARIBALDI"/>
    <s v="MONTEMURRO"/>
    <n v="418.36780959999999"/>
    <s v="ESTRA ENERGIA"/>
    <s v="inf. 200.000 smc"/>
  </r>
  <r>
    <n v="411"/>
    <s v="08180000020980"/>
    <x v="36"/>
    <s v="COMUNI"/>
    <s v="VIA VERDESCA"/>
    <s v="MONTEMURRO"/>
    <n v="14478.4"/>
    <s v="ESTRA ENERGIA"/>
    <s v="inf. 200.000 smc"/>
  </r>
  <r>
    <n v="412"/>
    <s v="02431801130001"/>
    <x v="37"/>
    <s v="COMUNI"/>
    <s v="VIA ANDREA DE FINA"/>
    <s v="MONTEMURRO"/>
    <n v="18913.371075999999"/>
    <s v="ESTRA ENERGIA"/>
    <s v="inf. 200.000 smc"/>
  </r>
  <r>
    <n v="413"/>
    <s v="02431801206001"/>
    <x v="37"/>
    <s v="COMUNI"/>
    <s v="VIA EMANUELE GIANTURCO"/>
    <s v="PESCOPAGANO"/>
    <n v="11814.484492"/>
    <s v="ESTRA ENERGIA"/>
    <s v="inf. 200.000 smc"/>
  </r>
  <r>
    <n v="414"/>
    <s v="02431801425001"/>
    <x v="37"/>
    <s v="COMUNI"/>
    <s v="PIAZZA DELLA VITTORIA"/>
    <s v="PESCOPAGANO"/>
    <n v="275.71318400000001"/>
    <s v="ESTRA ENERGIA"/>
    <s v="inf. 200.000 smc"/>
  </r>
  <r>
    <n v="415"/>
    <s v="02431801432001"/>
    <x v="37"/>
    <s v="COMUNI"/>
    <s v="VIA INDIPENDENZA"/>
    <s v="PESCOPAGANO"/>
    <n v="23.778837599999996"/>
    <s v="ESTRA ENERGIA"/>
    <s v="inf. 200.000 smc"/>
  </r>
  <r>
    <n v="416"/>
    <s v="02431802102002"/>
    <x v="37"/>
    <s v="COMUNI"/>
    <s v="VIA SAN MICHELE"/>
    <s v="PESCOPAGANO"/>
    <n v="615.82170480000002"/>
    <s v="ESTRA ENERGIA"/>
    <s v="inf. 200.000 smc"/>
  </r>
  <r>
    <n v="417"/>
    <s v="02431802110001"/>
    <x v="37"/>
    <s v="COMUNI"/>
    <s v="VIA DOTTOR LUCA ARANEO"/>
    <s v="PESCOPAGANO"/>
    <n v="6142.272444799999"/>
    <s v="ESTRA ENERGIA"/>
    <s v="inf. 200.000 smc"/>
  </r>
  <r>
    <n v="418"/>
    <s v="02431802419101"/>
    <x v="37"/>
    <s v="COMUNI"/>
    <s v="PIAZZA SIBILLA"/>
    <s v="PESCOPAGANO"/>
    <n v="3659.6789191999997"/>
    <s v="ESTRA ENERGIA"/>
    <s v="inf. 200.000 smc"/>
  </r>
  <r>
    <n v="419"/>
    <s v="02431803445001"/>
    <x v="37"/>
    <s v="COMUNI"/>
    <s v="VIA ROMA"/>
    <s v="PESCOPAGANO"/>
    <n v="5332.5990343999993"/>
    <s v="ESTRA ENERGIA"/>
    <s v="inf. 200.000 smc"/>
  </r>
  <r>
    <n v="420"/>
    <s v="01611889000336"/>
    <x v="38"/>
    <s v="COMUNI"/>
    <s v="VIA ROMA"/>
    <s v="PESCOPAGANO"/>
    <n v="863.2"/>
    <s v="ESTRA ENERGIA"/>
    <s v="inf. 200.000 smc"/>
  </r>
  <r>
    <n v="421"/>
    <s v="01611889000588"/>
    <x v="38"/>
    <s v="COMUNI"/>
    <s v="VIA GIACINTO ALBINI"/>
    <s v="PICERNO"/>
    <n v="5904.8"/>
    <s v="ESTRA ENERGIA"/>
    <s v="inf. 200.000 smc"/>
  </r>
  <r>
    <n v="422"/>
    <s v="01611889000845"/>
    <x v="38"/>
    <s v="COMUNI"/>
    <s v="VIA OSCAR PAGANO"/>
    <s v="PICERNO"/>
    <n v="22580.799999999999"/>
    <s v="ESTRA ENERGIA"/>
    <s v="inf. 200.000 smc"/>
  </r>
  <r>
    <n v="423"/>
    <s v="01611889000907"/>
    <x v="38"/>
    <s v="COMUNI"/>
    <s v="VIA XXV APRILE"/>
    <s v="PICERNO"/>
    <n v="1372"/>
    <s v="ESTRA ENERGIA"/>
    <s v="inf. 200.000 smc"/>
  </r>
  <r>
    <n v="424"/>
    <s v="01611889000984"/>
    <x v="38"/>
    <s v="COMUNI"/>
    <s v="PIAZZA PLEBISCITO"/>
    <s v="PICERNO"/>
    <n v="6868.4611984000003"/>
    <s v="ESTRA ENERGIA"/>
    <s v="inf. 200.000 smc"/>
  </r>
  <r>
    <n v="425"/>
    <s v="01611889001069"/>
    <x v="38"/>
    <s v="COMUNI"/>
    <s v="VIA XXV APRILE"/>
    <s v="PICERNO"/>
    <n v="2558.4"/>
    <s v="ESTRA ENERGIA"/>
    <s v="inf. 200.000 smc"/>
  </r>
  <r>
    <n v="426"/>
    <s v="01611889001131"/>
    <x v="38"/>
    <s v="COMUNI"/>
    <s v="VIA X MAGGIO"/>
    <s v="PICERNO"/>
    <n v="15514.4"/>
    <s v="ESTRA ENERGIA"/>
    <s v="inf. 200.000 smc"/>
  </r>
  <r>
    <n v="427"/>
    <s v="01611889001403"/>
    <x v="38"/>
    <s v="COMUNI"/>
    <s v="VIA CARLO LEVI"/>
    <s v="PICERNO"/>
    <n v="3122"/>
    <s v="ESTRA ENERGIA"/>
    <s v="inf. 200.000 smc"/>
  </r>
  <r>
    <n v="428"/>
    <s v="61491889001790"/>
    <x v="38"/>
    <s v="COMUNI"/>
    <s v="VIALE GIACINTO ALBINI"/>
    <s v="PICERNO"/>
    <n v="5031.2"/>
    <s v="ESTRA ENERGIA"/>
    <s v="inf. 200.000 smc"/>
  </r>
  <r>
    <n v="429"/>
    <s v="00880000193294"/>
    <x v="39"/>
    <s v="COMUNI"/>
    <s v="VIA PORTANOVA"/>
    <s v="PICERNO"/>
    <n v="2663.8852560000005"/>
    <s v="ESTRA ENERGIA"/>
    <s v="inf. 200.000 smc"/>
  </r>
  <r>
    <n v="430"/>
    <s v="00880000193342"/>
    <x v="39"/>
    <s v="COMUNI"/>
    <s v="VIA ROMA"/>
    <s v="PIETRAGALLA"/>
    <n v="19410.311788800002"/>
    <s v="ESTRA ENERGIA"/>
    <s v="inf. 200.000 smc"/>
  </r>
  <r>
    <n v="431"/>
    <s v="00880000195312"/>
    <x v="39"/>
    <s v="COMUNI"/>
    <s v="VIA SAN DEMETRIO"/>
    <s v="PIETRAGALLA"/>
    <n v="18.483799999999995"/>
    <s v="ESTRA ENERGIA"/>
    <s v="inf. 200.000 smc"/>
  </r>
  <r>
    <n v="432"/>
    <s v="00880000219127"/>
    <x v="39"/>
    <s v="COMUNI"/>
    <s v="VIA SAN DEMETRIO"/>
    <s v="PIETRAGALLA"/>
    <n v="1652"/>
    <s v="ESTRA ENERGIA"/>
    <s v="inf. 200.000 smc"/>
  </r>
  <r>
    <n v="433"/>
    <s v="00880000775387"/>
    <x v="39"/>
    <s v="COMUNI"/>
    <s v="CONTRADA LOLLA"/>
    <s v="PIETRAGALLA"/>
    <n v="5468.9867439999998"/>
    <s v="ESTRA ENERGIA"/>
    <s v="inf. 200.000 smc"/>
  </r>
  <r>
    <n v="434"/>
    <s v="00880001463603"/>
    <x v="39"/>
    <s v="COMUNI"/>
    <s v="VIA CADORNA"/>
    <s v="PIETRAGALLA"/>
    <n v="2021.3883680000004"/>
    <s v="ESTRA ENERGIA"/>
    <s v="inf. 200.000 smc"/>
  </r>
  <r>
    <n v="435"/>
    <s v="00880001469629"/>
    <x v="39"/>
    <s v="COMUNI"/>
    <s v="CORSO GIUSEPPE GARIBALDI"/>
    <s v="PIETRAGALLA"/>
    <n v="11180"/>
    <s v="ESTRA ENERGIA"/>
    <s v="inf. 200.000 smc"/>
  </r>
  <r>
    <n v="436"/>
    <s v="00880001499223"/>
    <x v="39"/>
    <s v="COMUNI"/>
    <s v="VIA ISABELLA MORRA"/>
    <s v="PIETRAGALLA"/>
    <n v="1820.2846240000003"/>
    <s v="ESTRA ENERGIA"/>
    <s v="inf. 200.000 smc"/>
  </r>
  <r>
    <n v="437"/>
    <s v="00882610185759"/>
    <x v="39"/>
    <s v="COMUNI"/>
    <s v="VIA SAN NICOLA"/>
    <s v="PIETRAGALLA"/>
    <n v="3446.4"/>
    <s v="ESTRA ENERGIA"/>
    <s v="inf. 200.000 smc"/>
  </r>
  <r>
    <n v="438"/>
    <s v="00882611207875"/>
    <x v="39"/>
    <s v="COMUNI"/>
    <s v="VIA SAN DEMETRIO"/>
    <s v="PIETRAGALLA"/>
    <n v="3423"/>
    <s v="ESTRA ENERGIA"/>
    <s v="inf. 200.000 smc"/>
  </r>
  <r>
    <n v="439"/>
    <s v="00882611285202"/>
    <x v="39"/>
    <s v="COMUNI"/>
    <s v="VIA MUNICIPIO"/>
    <s v="PIETRAGALLA"/>
    <n v="2345"/>
    <s v="ESTRA ENERGIA"/>
    <s v="inf. 200.000 smc"/>
  </r>
  <r>
    <n v="440"/>
    <s v="00880000008469"/>
    <x v="40"/>
    <s v="COMUNI"/>
    <s v="VIA SAN LEONARDO"/>
    <s v="PIETRAGALLA"/>
    <n v="1403.2"/>
    <s v="ESTRA ENERGIA"/>
    <s v="inf. 200.000 smc"/>
  </r>
  <r>
    <n v="441"/>
    <s v="00880001020209"/>
    <x v="40"/>
    <s v="COMUNI"/>
    <s v="CONTRADA PANTANO"/>
    <s v="PIGNOLA"/>
    <n v="3455"/>
    <s v="ESTRA ENERGIA"/>
    <s v="inf. 200.000 smc"/>
  </r>
  <r>
    <n v="442"/>
    <s v="00880001455504"/>
    <x v="40"/>
    <s v="COMUNI"/>
    <s v="CONTRADA PANTANO"/>
    <s v="PIGNOLA"/>
    <n v="1287"/>
    <s v="ESTRA ENERGIA"/>
    <s v="inf. 200.000 smc"/>
  </r>
  <r>
    <n v="443"/>
    <s v="00882607582158"/>
    <x v="40"/>
    <s v="COMUNI"/>
    <s v="VIA RISORGIMENTO"/>
    <s v="PIGNOLA"/>
    <n v="3245"/>
    <s v="ESTRA ENERGIA"/>
    <s v="inf. 200.000 smc"/>
  </r>
  <r>
    <n v="444"/>
    <s v="00882607582166"/>
    <x v="40"/>
    <s v="COMUNI"/>
    <s v="VIA RISORGIMENTO"/>
    <s v="PIGNOLA"/>
    <n v="3567"/>
    <s v="ESTRA ENERGIA"/>
    <s v="inf. 200.000 smc"/>
  </r>
  <r>
    <n v="445"/>
    <s v="00882607583289"/>
    <x v="40"/>
    <s v="COMUNI"/>
    <s v="VIA RISORGIMENTO"/>
    <s v="PIGNOLA"/>
    <n v="3000"/>
    <s v="ESTRA ENERGIA"/>
    <s v="inf. 200.000 smc"/>
  </r>
  <r>
    <n v="446"/>
    <s v="00882607583602"/>
    <x v="40"/>
    <s v="COMUNI"/>
    <s v="VIA CRISTOFORO COLOMBO"/>
    <s v="PIGNOLA"/>
    <n v="4321"/>
    <s v="ESTRA ENERGIA"/>
    <s v="inf. 200.000 smc"/>
  </r>
  <r>
    <n v="447"/>
    <s v="00882610065472"/>
    <x v="40"/>
    <s v="COMUNI"/>
    <s v="VIA RISORGIMENTO"/>
    <s v="PIGNOLA"/>
    <n v="2345"/>
    <s v="ESTRA ENERGIA"/>
    <s v="inf. 200.000 smc"/>
  </r>
  <r>
    <n v="448"/>
    <s v="00885200209335"/>
    <x v="40"/>
    <s v="COMUNI"/>
    <s v="VIA CRISTOFORO COLOMBO"/>
    <s v="PIGNOLA"/>
    <n v="3421"/>
    <s v="ESTRA ENERGIA"/>
    <s v="inf. 200.000 smc"/>
  </r>
  <r>
    <n v="449"/>
    <s v="00880000068064"/>
    <x v="41"/>
    <s v="COMUNI"/>
    <s v="VIA VALLE D' AOSTA"/>
    <s v="PIGNOLA"/>
    <n v="6543"/>
    <s v="ESTRA ENERGIA"/>
    <s v="inf. 200.000 smc"/>
  </r>
  <r>
    <n v="450"/>
    <s v="00880000076717"/>
    <x v="41"/>
    <s v="COMUNI"/>
    <s v="VIA VINCENZO SCAFARELLI"/>
    <s v="POTENZA"/>
    <n v="10777.6"/>
    <s v="ESTRA ENERGIA"/>
    <s v="inf. 200.000 smc"/>
  </r>
  <r>
    <n v="451"/>
    <s v="00880000077003"/>
    <x v="41"/>
    <s v="COMUNI"/>
    <s v="VIA ANZIO"/>
    <s v="POTENZA"/>
    <n v="2540.4990272"/>
    <s v="ESTRA ENERGIA"/>
    <s v="inf. 200.000 smc"/>
  </r>
  <r>
    <n v="452"/>
    <s v="00880000170929"/>
    <x v="41"/>
    <s v="COMUNI"/>
    <s v="VIA ANDREA SERRAO"/>
    <s v="POTENZA"/>
    <n v="12698.4"/>
    <s v="ESTRA ENERGIA"/>
    <s v="inf. 200.000 smc"/>
  </r>
  <r>
    <n v="453"/>
    <s v="00880000175614"/>
    <x v="41"/>
    <s v="COMUNI"/>
    <s v="CONTRADA SAN NICOLA"/>
    <s v="POTENZA"/>
    <n v="11750.4"/>
    <s v="ESTRA ENERGIA"/>
    <s v="inf. 200.000 smc"/>
  </r>
  <r>
    <n v="454"/>
    <s v="00880000210964"/>
    <x v="41"/>
    <s v="COMUNI"/>
    <s v="VIA ZARA"/>
    <s v="POTENZA"/>
    <n v="1995.0476607999997"/>
    <s v="ESTRA ENERGIA"/>
    <s v="inf. 200.000 smc"/>
  </r>
  <r>
    <n v="455"/>
    <s v="00880000404506"/>
    <x v="41"/>
    <s v="COMUNI"/>
    <s v="VIA ENRICO TOTI"/>
    <s v="POTENZA"/>
    <n v="38848.800000000003"/>
    <s v="ESTRA ENERGIA"/>
    <s v="inf. 200.000 smc"/>
  </r>
  <r>
    <n v="456"/>
    <s v="00880000418849"/>
    <x v="41"/>
    <s v="COMUNI"/>
    <s v="VIA NAZARIO SAURO"/>
    <s v="POTENZA"/>
    <n v="12904"/>
    <s v="ESTRA ENERGIA"/>
    <s v="inf. 200.000 smc"/>
  </r>
  <r>
    <n v="457"/>
    <s v="00880000607209"/>
    <x v="41"/>
    <s v="COMUNI"/>
    <s v="VIA LAZIO"/>
    <s v="POTENZA"/>
    <n v="626.97263039999996"/>
    <s v="ESTRA ENERGIA"/>
    <s v="inf. 200.000 smc"/>
  </r>
  <r>
    <n v="458"/>
    <s v="00880000641770"/>
    <x v="41"/>
    <s v="COMUNI"/>
    <s v="CONTRADA BUCALETTO"/>
    <s v="POTENZA"/>
    <n v="28402.400000000001"/>
    <s v="ESTRA ENERGIA"/>
    <s v="inf. 200.000 smc"/>
  </r>
  <r>
    <n v="459"/>
    <s v="00880000731154"/>
    <x v="41"/>
    <s v="COMUNI"/>
    <s v="VIALE GUGLIELMO MARCONI"/>
    <s v="POTENZA"/>
    <n v="11872"/>
    <s v="ESTRA ENERGIA"/>
    <s v="inf. 200.000 smc"/>
  </r>
  <r>
    <n v="460"/>
    <s v="00880001012806"/>
    <x v="41"/>
    <s v="COMUNI"/>
    <s v="CONTRADA BUCALETTO"/>
    <s v="POTENZA"/>
    <n v="3736.8"/>
    <s v="ESTRA ENERGIA"/>
    <s v="inf. 200.000 smc"/>
  </r>
  <r>
    <n v="461"/>
    <s v="00880001733709"/>
    <x v="41"/>
    <s v="COMUNI"/>
    <s v="VIA PIETRO LACAVA"/>
    <s v="POTENZA"/>
    <n v="9032"/>
    <s v="ESTRA ENERGIA"/>
    <s v="inf. 200.000 smc"/>
  </r>
  <r>
    <n v="462"/>
    <s v="00882602438919"/>
    <x v="41"/>
    <s v="COMUNI"/>
    <s v="CONTRADA GIULIANO"/>
    <s v="POTENZA"/>
    <n v="43808"/>
    <s v="ESTRA ENERGIA"/>
    <s v="inf. 200.000 smc"/>
  </r>
  <r>
    <n v="463"/>
    <s v="00882602443299"/>
    <x v="41"/>
    <s v="COMUNI"/>
    <s v="CONTRADA SANT' ANTONIO LA MACCHIA"/>
    <s v="POTENZA"/>
    <n v="16789.599999999999"/>
    <s v="ESTRA ENERGIA"/>
    <s v="inf. 200.000 smc"/>
  </r>
  <r>
    <n v="464"/>
    <s v="00882602444131"/>
    <x v="41"/>
    <s v="COMUNI"/>
    <s v="VIA RAFFAELE RIVIELLO"/>
    <s v="POTENZA"/>
    <n v="13240.8"/>
    <s v="ESTRA ENERGIA"/>
    <s v="inf. 200.000 smc"/>
  </r>
  <r>
    <n v="465"/>
    <s v="00882602444149"/>
    <x v="41"/>
    <s v="COMUNI"/>
    <s v="VIA PIETRO LACAVA"/>
    <s v="POTENZA"/>
    <n v="2345"/>
    <s v="ESTRA ENERGIA"/>
    <s v="inf. 200.000 smc"/>
  </r>
  <r>
    <n v="466"/>
    <s v="00882602450518"/>
    <x v="41"/>
    <s v="COMUNI"/>
    <s v="VIA PIETRO LACAVA"/>
    <s v="POTENZA"/>
    <n v="32388"/>
    <s v="ESTRA ENERGIA"/>
    <s v="inf. 200.000 smc"/>
  </r>
  <r>
    <n v="467"/>
    <s v="00882602459931"/>
    <x v="41"/>
    <s v="COMUNI"/>
    <s v="VIA PASQUALE GRIPPO"/>
    <s v="POTENZA"/>
    <n v="2255.1999999999998"/>
    <s v="ESTRA ENERGIA"/>
    <s v="inf. 200.000 smc"/>
  </r>
  <r>
    <n v="468"/>
    <s v="00882602484723"/>
    <x v="41"/>
    <s v="COMUNI"/>
    <s v="VIA GUGLIELMO PEPE"/>
    <s v="POTENZA"/>
    <n v="11340"/>
    <s v="ESTRA ENERGIA"/>
    <s v="inf. 200.000 smc"/>
  </r>
  <r>
    <n v="469"/>
    <s v="00882602486488"/>
    <x v="41"/>
    <s v="COMUNI"/>
    <s v="VIA TOMMASO STIGLIANI"/>
    <s v="POTENZA"/>
    <n v="35785.599999999999"/>
    <s v="ESTRA ENERGIA"/>
    <s v="inf. 200.000 smc"/>
  </r>
  <r>
    <n v="470"/>
    <s v="00882602489250"/>
    <x v="41"/>
    <s v="COMUNI"/>
    <s v="VIA RAFFAELE DANZI"/>
    <s v="POTENZA"/>
    <n v="11735.2"/>
    <s v="ESTRA ENERGIA"/>
    <s v="inf. 200.000 smc"/>
  </r>
  <r>
    <n v="471"/>
    <s v="00882602491124"/>
    <x v="41"/>
    <s v="COMUNI"/>
    <s v="VIALE FIRENZE"/>
    <s v="POTENZA"/>
    <n v="4321"/>
    <s v="ESTRA ENERGIA"/>
    <s v="inf. 200.000 smc"/>
  </r>
  <r>
    <n v="472"/>
    <s v="00882602503589"/>
    <x v="41"/>
    <s v="COMUNI"/>
    <s v="VIA MILANO"/>
    <s v="POTENZA"/>
    <n v="25517.599999999999"/>
    <s v="ESTRA ENERGIA"/>
    <s v="inf. 200.000 smc"/>
  </r>
  <r>
    <n v="473"/>
    <s v="00882602507606"/>
    <x v="41"/>
    <s v="COMUNI"/>
    <s v="VIA SICILIA"/>
    <s v="POTENZA"/>
    <n v="33617.599999999999"/>
    <s v="ESTRA ENERGIA"/>
    <s v="inf. 200.000 smc"/>
  </r>
  <r>
    <n v="474"/>
    <s v="00882602509032"/>
    <x v="41"/>
    <s v="COMUNI"/>
    <s v="VIA LAZIO"/>
    <s v="POTENZA"/>
    <n v="4078.4"/>
    <s v="ESTRA ENERGIA"/>
    <s v="inf. 200.000 smc"/>
  </r>
  <r>
    <n v="475"/>
    <s v="00882602536480"/>
    <x v="41"/>
    <s v="COMUNI"/>
    <s v="VIA ROMA"/>
    <s v="POTENZA"/>
    <n v="159396.79999999999"/>
    <s v="ESTRA ENERGIA"/>
    <s v="inf. 200.000 smc"/>
  </r>
  <r>
    <n v="476"/>
    <s v="00882602540110"/>
    <x v="41"/>
    <s v="COMUNI"/>
    <s v="PARCO MONTEREALE"/>
    <s v="POTENZA"/>
    <n v="9278.4"/>
    <s v="ESTRA ENERGIA"/>
    <s v="inf. 200.000 smc"/>
  </r>
  <r>
    <n v="477"/>
    <s v="00882602560100"/>
    <x v="41"/>
    <s v="COMUNI"/>
    <s v="VIA DELLE ACACIE"/>
    <s v="POTENZA"/>
    <n v="68960.800000000003"/>
    <s v="ESTRA ENERGIA"/>
    <s v="inf. 200.000 smc"/>
  </r>
  <r>
    <n v="478"/>
    <s v="00882602572410"/>
    <x v="41"/>
    <s v="COMUNI"/>
    <s v="RIONE FRANCIOSO"/>
    <s v="POTENZA"/>
    <n v="16877.599999999999"/>
    <s v="ESTRA ENERGIA"/>
    <s v="inf. 200.000 smc"/>
  </r>
  <r>
    <n v="479"/>
    <s v="00882602573392"/>
    <x v="41"/>
    <s v="COMUNI"/>
    <s v="VIA DEL POPOLO"/>
    <s v="POTENZA"/>
    <n v="14174.4"/>
    <s v="ESTRA ENERGIA"/>
    <s v="inf. 200.000 smc"/>
  </r>
  <r>
    <n v="480"/>
    <s v="00882602573905"/>
    <x v="41"/>
    <s v="COMUNI"/>
    <s v="PIAZZA MARIO PAGANO"/>
    <s v="POTENZA"/>
    <n v="2661.4420063999996"/>
    <s v="ESTRA ENERGIA"/>
    <s v="inf. 200.000 smc"/>
  </r>
  <r>
    <n v="481"/>
    <s v="00882602573913"/>
    <x v="41"/>
    <s v="COMUNI"/>
    <s v="VIA IV NOVEMBRE"/>
    <s v="POTENZA"/>
    <n v="2748.7488016000002"/>
    <s v="ESTRA ENERGIA"/>
    <s v="inf. 200.000 smc"/>
  </r>
  <r>
    <n v="482"/>
    <s v="00882602586097"/>
    <x v="41"/>
    <s v="COMUNI"/>
    <s v="VIA IV NOVEMBRE"/>
    <s v="POTENZA"/>
    <n v="4027.2"/>
    <s v="ESTRA ENERGIA"/>
    <s v="inf. 200.000 smc"/>
  </r>
  <r>
    <n v="483"/>
    <s v="00882602586105"/>
    <x v="41"/>
    <s v="COMUNI"/>
    <s v="VIA TIRRENO"/>
    <s v="POTENZA"/>
    <n v="29355.200000000001"/>
    <s v="ESTRA ENERGIA"/>
    <s v="inf. 200.000 smc"/>
  </r>
  <r>
    <n v="484"/>
    <s v="00882602586113"/>
    <x v="41"/>
    <s v="COMUNI"/>
    <s v="VIA TIRRENO"/>
    <s v="POTENZA"/>
    <n v="8518.4"/>
    <s v="ESTRA ENERGIA"/>
    <s v="inf. 200.000 smc"/>
  </r>
  <r>
    <n v="485"/>
    <s v="00882602588606"/>
    <x v="41"/>
    <s v="COMUNI"/>
    <s v="VIA TIRRENO"/>
    <s v="POTENZA"/>
    <n v="7440.8"/>
    <s v="ESTRA ENERGIA"/>
    <s v="inf. 200.000 smc"/>
  </r>
  <r>
    <n v="486"/>
    <s v="00882602592202"/>
    <x v="41"/>
    <s v="COMUNI"/>
    <s v="VIA IONIO"/>
    <s v="POTENZA"/>
    <n v="12834.4"/>
    <s v="ESTRA ENERGIA"/>
    <s v="inf. 200.000 smc"/>
  </r>
  <r>
    <n v="487"/>
    <s v="00882602597326"/>
    <x v="41"/>
    <s v="COMUNI"/>
    <s v="VIA SANDRO PERTINI"/>
    <s v="POTENZA"/>
    <n v="8556"/>
    <s v="ESTRA ENERGIA"/>
    <s v="inf. 200.000 smc"/>
  </r>
  <r>
    <n v="488"/>
    <s v="00882602600534"/>
    <x v="41"/>
    <s v="COMUNI"/>
    <s v="VIA ADRIATICO"/>
    <s v="POTENZA"/>
    <n v="11781.3048528"/>
    <s v="ESTRA ENERGIA"/>
    <s v="inf. 200.000 smc"/>
  </r>
  <r>
    <n v="489"/>
    <s v="00882602604262"/>
    <x v="41"/>
    <s v="COMUNI"/>
    <s v="VIA ADRIATICO"/>
    <s v="POTENZA"/>
    <n v="36511.199999999997"/>
    <s v="ESTRA ENERGIA"/>
    <s v="inf. 200.000 smc"/>
  </r>
  <r>
    <n v="490"/>
    <s v="00882604176723"/>
    <x v="41"/>
    <s v="COMUNI"/>
    <s v="VIA ANZIO"/>
    <s v="POTENZA"/>
    <n v="12969.6"/>
    <s v="ESTRA ENERGIA"/>
    <s v="inf. 200.000 smc"/>
  </r>
  <r>
    <n v="491"/>
    <s v="00882604245726"/>
    <x v="41"/>
    <s v="COMUNI"/>
    <s v="VIA DONATO BRAMANTE"/>
    <s v="POTENZA"/>
    <n v="14859.2"/>
    <s v="ESTRA ENERGIA"/>
    <s v="inf. 200.000 smc"/>
  </r>
  <r>
    <n v="492"/>
    <s v="00882607259427"/>
    <x v="41"/>
    <s v="COMUNI"/>
    <s v="VIA FRANCESCO TORRACA"/>
    <s v="POTENZA"/>
    <n v="3293.6"/>
    <s v="ESTRA ENERGIA"/>
    <s v="inf. 200.000 smc"/>
  </r>
  <r>
    <n v="493"/>
    <s v="00882607835085"/>
    <x v="41"/>
    <s v="COMUNI"/>
    <s v="VIALE GUGLIELMO MARCONI"/>
    <s v="POTENZA"/>
    <n v="83334.399999999994"/>
    <s v="ESTRA ENERGIA"/>
    <s v="inf. 200.000 smc"/>
  </r>
  <r>
    <n v="494"/>
    <s v="00882608407052"/>
    <x v="41"/>
    <s v="COMUNI"/>
    <s v="VIA DOMENICO DI GIURA"/>
    <s v="POTENZA"/>
    <n v="3000"/>
    <s v="ESTRA ENERGIA"/>
    <s v="inf. 200.000 smc"/>
  </r>
  <r>
    <n v="495"/>
    <s v="00882608447214"/>
    <x v="41"/>
    <s v="COMUNI"/>
    <s v="VIA ANDREA SERRAO"/>
    <s v="POTENZA"/>
    <n v="5000"/>
    <s v="ESTRA ENERGIA"/>
    <s v="inf. 200.000 smc"/>
  </r>
  <r>
    <n v="496"/>
    <s v="00882608726662"/>
    <x v="41"/>
    <s v="COMUNI"/>
    <s v="VIA NAZARIO SAURO"/>
    <s v="POTENZA"/>
    <n v="2617.5736768000002"/>
    <s v="ESTRA ENERGIA"/>
    <s v="inf. 200.000 smc"/>
  </r>
  <r>
    <n v="497"/>
    <s v="00882609802489"/>
    <x v="41"/>
    <s v="COMUNI"/>
    <s v="VIALE DELL' UNICEF"/>
    <s v="POTENZA"/>
    <n v="5753.6"/>
    <s v="ESTRA ENERGIA"/>
    <s v="inf. 200.000 smc"/>
  </r>
  <r>
    <n v="498"/>
    <s v="00882610098101"/>
    <x v="41"/>
    <s v="COMUNI"/>
    <s v="PIAZZA GIACOMO MATTEOTTI"/>
    <s v="POTENZA"/>
    <n v="2599"/>
    <s v="ESTRA ENERGIA"/>
    <s v="inf. 200.000 smc"/>
  </r>
  <r>
    <n v="499"/>
    <s v="00882610144020"/>
    <x v="41"/>
    <s v="COMUNI"/>
    <s v="PARCO MONTEREALE"/>
    <s v="POTENZA"/>
    <n v="6754"/>
    <s v="ESTRA ENERGIA"/>
    <s v="inf. 200.000 smc"/>
  </r>
  <r>
    <n v="500"/>
    <s v="00882610155547"/>
    <x v="41"/>
    <s v="COMUNI"/>
    <s v="VIA APPIA"/>
    <s v="POTENZA"/>
    <n v="4088.8"/>
    <s v="ESTRA ENERGIA"/>
    <s v="inf. 200.000 smc"/>
  </r>
  <r>
    <n v="501"/>
    <s v="00882610460509"/>
    <x v="41"/>
    <s v="COMUNI"/>
    <s v="VIA LAZIO"/>
    <s v="POTENZA"/>
    <n v="15524"/>
    <s v="ESTRA ENERGIA"/>
    <s v="inf. 200.000 smc"/>
  </r>
  <r>
    <n v="502"/>
    <s v="00882610695112"/>
    <x v="41"/>
    <s v="COMUNI"/>
    <s v="PIAZZA GIACOMO MATTEOTTI"/>
    <s v="POTENZA"/>
    <n v="36360.800000000003"/>
    <s v="ESTRA ENERGIA"/>
    <s v="inf. 200.000 smc"/>
  </r>
  <r>
    <n v="503"/>
    <s v="00882611421112"/>
    <x v="41"/>
    <s v="COMUNI"/>
    <s v="VIA RAFFAELE RIVIELLO"/>
    <s v="POTENZA"/>
    <n v="10394.4"/>
    <s v="ESTRA ENERGIA"/>
    <s v="inf. 200.000 smc"/>
  </r>
  <r>
    <n v="504"/>
    <s v="00885200029857"/>
    <x v="41"/>
    <s v="COMUNI"/>
    <s v="VIA GIUSEPPE VERDI"/>
    <s v="POTENZA"/>
    <n v="7289.6"/>
    <s v="ESTRA ENERGIA"/>
    <s v="inf. 200.000 smc"/>
  </r>
  <r>
    <n v="505"/>
    <s v="01611896000006"/>
    <x v="42"/>
    <s v="COMUNI"/>
    <s v="VIA LEANDRO FAGGIN"/>
    <s v="POTENZA"/>
    <n v="3150"/>
    <s v="ESTRA ENERGIA"/>
    <s v="inf. 200.000 smc"/>
  </r>
  <r>
    <n v="506"/>
    <s v="01611896000686"/>
    <x v="42"/>
    <s v="COMUNI"/>
    <s v="PIAZZALE STAZIONE"/>
    <s v="RIONERO IN VULTURE"/>
    <n v="5222.4371551999993"/>
    <s v="ESTRA ENERGIA"/>
    <s v="inf. 200.000 smc"/>
  </r>
  <r>
    <n v="507"/>
    <s v="01611896001020"/>
    <x v="42"/>
    <s v="COMUNI"/>
    <s v="VIA MICHELE PREZIUSO"/>
    <s v="RIONERO IN VULTURE"/>
    <n v="0.76806720000000006"/>
    <s v="ESTRA ENERGIA"/>
    <s v="inf. 200.000 smc"/>
  </r>
  <r>
    <n v="508"/>
    <s v="01611896001021"/>
    <x v="42"/>
    <s v="COMUNI"/>
    <s v="LOCALITA' PALAZZETTO DELLO SPORT"/>
    <s v="RIONERO IN VULTURE"/>
    <n v="851.2"/>
    <s v="ESTRA ENERGIA"/>
    <s v="inf. 200.000 smc"/>
  </r>
  <r>
    <n v="509"/>
    <s v="01611896001944"/>
    <x v="42"/>
    <s v="COMUNI"/>
    <s v="LOCALITA' PALAZZETTO DELLO SPORT"/>
    <s v="RIONERO IN VULTURE"/>
    <n v="13826.4"/>
    <s v="ESTRA ENERGIA"/>
    <s v="inf. 200.000 smc"/>
  </r>
  <r>
    <n v="510"/>
    <s v="01611896001945"/>
    <x v="42"/>
    <s v="COMUNI"/>
    <s v="RIONE SAN FRANCESCO"/>
    <s v="RIONERO IN VULTURE"/>
    <n v="2636"/>
    <s v="ESTRA ENERGIA"/>
    <s v="inf. 200.000 smc"/>
  </r>
  <r>
    <n v="511"/>
    <s v="01611896002646"/>
    <x v="42"/>
    <s v="COMUNI"/>
    <s v="RIONE SAN FRANCESCO"/>
    <s v="RIONERO IN VULTURE"/>
    <n v="2252"/>
    <s v="ESTRA ENERGIA"/>
    <s v="inf. 200.000 smc"/>
  </r>
  <r>
    <n v="512"/>
    <s v="01611896002759"/>
    <x v="42"/>
    <s v="COMUNI"/>
    <s v="LARGO CARAVAGGIO"/>
    <s v="RIONERO IN VULTURE"/>
    <n v="10632.8"/>
    <s v="ESTRA ENERGIA"/>
    <s v="inf. 200.000 smc"/>
  </r>
  <r>
    <n v="513"/>
    <s v="01611896002787"/>
    <x v="42"/>
    <s v="COMUNI"/>
    <s v="VIA GIUSEPPE GARIBALDI"/>
    <s v="RIONERO IN VULTURE"/>
    <n v="1547.2"/>
    <s v="ESTRA ENERGIA"/>
    <s v="inf. 200.000 smc"/>
  </r>
  <r>
    <n v="514"/>
    <s v="01611896003082"/>
    <x v="42"/>
    <s v="COMUNI"/>
    <s v="VIA GIACOMO MATTEOTTI"/>
    <s v="RIONERO IN VULTURE"/>
    <n v="13366.4"/>
    <s v="ESTRA ENERGIA"/>
    <s v="inf. 200.000 smc"/>
  </r>
  <r>
    <n v="515"/>
    <s v="01611896004097"/>
    <x v="42"/>
    <s v="COMUNI"/>
    <s v="LOCALITA' FORCHE"/>
    <s v="RIONERO IN VULTURE"/>
    <n v="33354.400000000001"/>
    <s v="ESTRA ENERGIA"/>
    <s v="inf. 200.000 smc"/>
  </r>
  <r>
    <n v="516"/>
    <s v="01611896004226"/>
    <x v="42"/>
    <s v="COMUNI"/>
    <s v="VIA MACELLO"/>
    <s v="RIONERO IN VULTURE"/>
    <n v="2171.4079072"/>
    <s v="ESTRA ENERGIA"/>
    <s v="inf. 200.000 smc"/>
  </r>
  <r>
    <n v="517"/>
    <s v="01611896004477"/>
    <x v="42"/>
    <s v="COMUNI"/>
    <s v="VIA ROMA"/>
    <s v="RIONERO IN VULTURE"/>
    <n v="2304.8000000000002"/>
    <s v="ESTRA ENERGIA"/>
    <s v="inf. 200.000 smc"/>
  </r>
  <r>
    <n v="518"/>
    <s v="01611896004492"/>
    <x v="42"/>
    <s v="COMUNI"/>
    <s v="VIA AMEDEO DI SAVOIA"/>
    <s v="RIONERO IN VULTURE"/>
    <n v="9268.7999999999993"/>
    <s v="ESTRA ENERGIA"/>
    <s v="inf. 200.000 smc"/>
  </r>
  <r>
    <n v="519"/>
    <s v="01611896004765"/>
    <x v="42"/>
    <s v="COMUNI"/>
    <s v="VIA AMEDEO DI SAVOIA"/>
    <s v="RIONERO IN VULTURE"/>
    <n v="4687.2"/>
    <s v="ESTRA ENERGIA"/>
    <s v="inf. 200.000 smc"/>
  </r>
  <r>
    <n v="520"/>
    <s v="01611896005148"/>
    <x v="42"/>
    <s v="COMUNI"/>
    <s v="VIA GALLIANO"/>
    <s v="RIONERO IN VULTURE"/>
    <n v="6543"/>
    <s v="ESTRA ENERGIA"/>
    <s v="inf. 200.000 smc"/>
  </r>
  <r>
    <n v="521"/>
    <s v="01611896006205"/>
    <x v="42"/>
    <s v="COMUNI"/>
    <s v="RIONE SAN FRANCESCO"/>
    <s v="RIONERO IN VULTURE"/>
    <n v="21235.200000000001"/>
    <s v="ESTRA ENERGIA"/>
    <s v="inf. 200.000 smc"/>
  </r>
  <r>
    <n v="522"/>
    <s v="61491896006739"/>
    <x v="42"/>
    <s v="COMUNI"/>
    <s v="VIALE DELLA LIBERTA'"/>
    <s v="RIONERO IN VULTURE"/>
    <n v="3604"/>
    <s v="ESTRA ENERGIA"/>
    <s v="inf. 200.000 smc"/>
  </r>
  <r>
    <n v="523"/>
    <s v="02090000041511"/>
    <x v="43"/>
    <s v="COMUNI"/>
    <s v="VIA GIORGIO AMENDOLA"/>
    <s v="RIONERO IN VULTURE"/>
    <n v="16121.6"/>
    <s v="ESTRA ENERGIA"/>
    <s v="inf. 200.000 smc"/>
  </r>
  <r>
    <n v="524"/>
    <s v="02090000041559"/>
    <x v="43"/>
    <s v="COMUNI"/>
    <s v="CONTRADA CALVARIO"/>
    <s v="RUOTI"/>
    <n v="7654"/>
    <s v="ESTRA ENERGIA"/>
    <s v="inf. 200.000 smc"/>
  </r>
  <r>
    <n v="525"/>
    <s v="02090000041694"/>
    <x v="43"/>
    <s v="COMUNI"/>
    <s v="CONTRADA CALVARIO"/>
    <s v="RUOTI"/>
    <n v="11115.2"/>
    <s v="ESTRA ENERGIA"/>
    <s v="inf. 200.000 smc"/>
  </r>
  <r>
    <n v="526"/>
    <s v="02090000041807"/>
    <x v="43"/>
    <s v="COMUNI"/>
    <s v="VIA GRANDE FONTANA BONA"/>
    <s v="RUOTI"/>
    <n v="5421.6"/>
    <s v="ESTRA ENERGIA"/>
    <s v="inf. 200.000 smc"/>
  </r>
  <r>
    <n v="527"/>
    <s v="02660000402253"/>
    <x v="44"/>
    <s v="COMUNI"/>
    <s v="CONTRADA CALVARIO"/>
    <s v="RUOTI"/>
    <n v="5000"/>
    <s v="ESTRA ENERGIA"/>
    <s v="inf. 200.000 smc"/>
  </r>
  <r>
    <n v="528"/>
    <s v="02660000477323"/>
    <x v="44"/>
    <s v="COMUNI"/>
    <s v="VIA ROMA"/>
    <s v="SANT'ANGELO LE FRATTE"/>
    <n v="5064"/>
    <s v="ESTRA ENERGIA"/>
    <s v="inf. 200.000 smc"/>
  </r>
  <r>
    <n v="529"/>
    <s v="02667718000002"/>
    <x v="44"/>
    <s v="COMUNI"/>
    <s v="VIA SAN MICHELE"/>
    <s v="SANT'ANGELO LE FRATTE"/>
    <n v="333.62027599999999"/>
    <s v="ESTRA ENERGIA"/>
    <s v="inf. 200.000 smc"/>
  </r>
  <r>
    <n v="530"/>
    <s v="09243303002112"/>
    <x v="44"/>
    <s v="COMUNI"/>
    <s v="VIA REGINA MARGHERITA"/>
    <s v="SANT'ANGELO LE FRATTE"/>
    <n v="7378.4"/>
    <s v="ESTRA ENERGIA"/>
    <s v="inf. 200.000 smc"/>
  </r>
  <r>
    <n v="531"/>
    <s v="09243303002113"/>
    <x v="44"/>
    <s v="COMUNI"/>
    <s v="VIA ROMA"/>
    <s v="SANT'ANGELO LE FRATTE"/>
    <n v="4527.2"/>
    <s v="ESTRA ENERGIA"/>
    <s v="inf. 200.000 smc"/>
  </r>
  <r>
    <n v="532"/>
    <s v="02436701103002"/>
    <x v="45"/>
    <s v="COMUNI"/>
    <s v="VIA CIMITERO"/>
    <s v="SANT'ANGELO LE FRATTE"/>
    <n v="1162.2857096"/>
    <s v="ESTRA ENERGIA"/>
    <s v="inf. 200.000 smc"/>
  </r>
  <r>
    <n v="533"/>
    <s v="02436701253001"/>
    <x v="45"/>
    <s v="COMUNI"/>
    <s v="VIA ROMA"/>
    <s v="SASSO DI CASTALDA"/>
    <n v="39.373765599999999"/>
    <s v="ESTRA ENERGIA"/>
    <s v="inf. 200.000 smc"/>
  </r>
  <r>
    <n v="534"/>
    <s v="02436704103001"/>
    <x v="45"/>
    <s v="COMUNI"/>
    <s v="VIA ANNUNZIATA"/>
    <s v="SASSO DI CASTALDA"/>
    <n v="137.97639039999999"/>
    <s v="ESTRA ENERGIA"/>
    <s v="inf. 200.000 smc"/>
  </r>
  <r>
    <n v="535"/>
    <s v="02436705101001"/>
    <x v="45"/>
    <s v="COMUNI"/>
    <s v="VIA CAMPO SPORTIVO"/>
    <s v="SASSO DI CASTALDA"/>
    <n v="6081.3320192000001"/>
    <s v="ESTRA ENERGIA"/>
    <s v="inf. 200.000 smc"/>
  </r>
  <r>
    <n v="536"/>
    <s v="02436705107001"/>
    <x v="45"/>
    <s v="COMUNI"/>
    <s v="VIA PROVINCIALE"/>
    <s v="SASSO DI CASTALDA"/>
    <n v="11445.750182399999"/>
    <s v="ESTRA ENERGIA"/>
    <s v="inf. 200.000 smc"/>
  </r>
  <r>
    <n v="537"/>
    <s v="02436706304001"/>
    <x v="45"/>
    <s v="COMUNI"/>
    <s v="VIA PROVINCIALE"/>
    <s v="SASSO DI CASTALDA"/>
    <n v="6214.6418352000001"/>
    <s v="ESTRA ENERGIA"/>
    <s v="inf. 200.000 smc"/>
  </r>
  <r>
    <n v="538"/>
    <s v="02437701111001"/>
    <x v="46"/>
    <s v="COMUNI"/>
    <s v="VIA ROMA"/>
    <s v="SASSO DI CASTALDA"/>
    <n v="1180.7576448"/>
    <s v="ESTRA ENERGIA"/>
    <s v="inf. 200.000 smc"/>
  </r>
  <r>
    <n v="539"/>
    <s v="02437701160001"/>
    <x v="46"/>
    <s v="COMUNI"/>
    <s v="PIAZZA GIUSEPPE GARIBALDI"/>
    <s v="SATRIANO DI LUCANIA"/>
    <n v="3191.7309216000003"/>
    <s v="ESTRA ENERGIA"/>
    <s v="inf. 200.000 smc"/>
  </r>
  <r>
    <n v="540"/>
    <s v="02437701169001"/>
    <x v="46"/>
    <s v="COMUNI"/>
    <s v="CONTRADA AIA VETERE"/>
    <s v="SATRIANO DI LUCANIA"/>
    <n v="3000"/>
    <s v="ESTRA ENERGIA"/>
    <s v="inf. 200.000 smc"/>
  </r>
  <r>
    <n v="541"/>
    <s v="02437701352001"/>
    <x v="46"/>
    <s v="COMUNI"/>
    <s v="PIAZZA GIUSEPPE GARIBALDI"/>
    <s v="SATRIANO DI LUCANIA"/>
    <n v="6782.4099927999978"/>
    <s v="ESTRA ENERGIA"/>
    <s v="inf. 200.000 smc"/>
  </r>
  <r>
    <n v="542"/>
    <s v="02437701356003"/>
    <x v="46"/>
    <s v="COMUNI"/>
    <s v="VIA DE GREGORIO"/>
    <s v="SATRIANO DI LUCANIA"/>
    <n v="9.2886728000000005"/>
    <s v="ESTRA ENERGIA"/>
    <s v="inf. 200.000 smc"/>
  </r>
  <r>
    <n v="543"/>
    <s v="02437701441001"/>
    <x v="46"/>
    <s v="COMUNI"/>
    <s v="VIA DE GREGORIO"/>
    <s v="SATRIANO DI LUCANIA"/>
    <n v="14179.2"/>
    <s v="ESTRA ENERGIA"/>
    <s v="inf. 200.000 smc"/>
  </r>
  <r>
    <n v="544"/>
    <s v="02437701458001"/>
    <x v="46"/>
    <s v="COMUNI"/>
    <s v="VIA ALDO MORO"/>
    <s v="SATRIANO DI LUCANIA"/>
    <n v="9699.1618672000004"/>
    <s v="ESTRA ENERGIA"/>
    <s v="inf. 200.000 smc"/>
  </r>
  <r>
    <n v="545"/>
    <s v="02439900029534"/>
    <x v="46"/>
    <s v="COMUNI"/>
    <s v="VIA NAZIONALE"/>
    <s v="SATRIANO DI LUCANIA"/>
    <n v="227.2"/>
    <s v="ESTRA ENERGIA"/>
    <s v="inf. 200.000 smc"/>
  </r>
  <r>
    <n v="546"/>
    <s v="01611837001078"/>
    <x v="47"/>
    <s v="COMUNI"/>
    <s v="VIA PIAZZILE"/>
    <s v="SATRIANO DI LUCANIA"/>
    <n v="972.20035359999997"/>
    <s v="ESTRA ENERGIA"/>
    <s v="inf. 200.000 smc"/>
  </r>
  <r>
    <n v="547"/>
    <s v="01611837001137"/>
    <x v="47"/>
    <s v="COMUNI"/>
    <s v="STRADA PROVINCIALE"/>
    <s v="SCANZANO JONICO"/>
    <n v="1904"/>
    <s v="ESTRA ENERGIA"/>
    <s v="inf. 200.000 smc"/>
  </r>
  <r>
    <n v="548"/>
    <s v="01611837001208"/>
    <x v="47"/>
    <s v="COMUNI"/>
    <s v="VIA PAPA GIOVANNI XXIII"/>
    <s v="SCANZANO JONICO"/>
    <n v="8530.4"/>
    <s v="ESTRA ENERGIA"/>
    <s v="inf. 200.000 smc"/>
  </r>
  <r>
    <n v="549"/>
    <s v="01611837001320"/>
    <x v="47"/>
    <s v="COMUNI"/>
    <s v="VIA TRATTURO DEL RE"/>
    <s v="SCANZANO JONICO"/>
    <n v="1216.8"/>
    <s v="ESTRA ENERGIA"/>
    <s v="inf. 200.000 smc"/>
  </r>
  <r>
    <n v="550"/>
    <s v="01611837001719"/>
    <x v="47"/>
    <s v="COMUNI"/>
    <s v="VIA GIOACCHINO ROSSINI"/>
    <s v="SCANZANO JONICO"/>
    <n v="3964.8"/>
    <s v="ESTRA ENERGIA"/>
    <s v="inf. 200.000 smc"/>
  </r>
  <r>
    <n v="551"/>
    <s v="01611837001813"/>
    <x v="47"/>
    <s v="COMUNI"/>
    <s v="PIAZZA ANTONIO GRAMSCI"/>
    <s v="SCANZANO JONICO"/>
    <n v="2710.4"/>
    <s v="ESTRA ENERGIA"/>
    <s v="inf. 200.000 smc"/>
  </r>
  <r>
    <n v="552"/>
    <s v="61491837002019"/>
    <x v="47"/>
    <s v="COMUNI"/>
    <s v="VIA LEONARDO SINISGALLI"/>
    <s v="SCANZANO JONICO"/>
    <n v="8926.4"/>
    <s v="ESTRA ENERGIA"/>
    <s v="inf. 200.000 smc"/>
  </r>
  <r>
    <n v="553"/>
    <s v="00882602382570"/>
    <x v="48"/>
    <s v="COMUNI"/>
    <s v="VIA DE ANGELIS"/>
    <s v="SCANZANO JONICO"/>
    <n v="519.14298239999994"/>
    <s v="ESTRA ENERGIA"/>
    <s v="inf. 200.000 smc"/>
  </r>
  <r>
    <n v="554"/>
    <s v="00882602388312"/>
    <x v="48"/>
    <s v="COMUNI"/>
    <s v="VICO III CIRO MENOTTI"/>
    <s v="STIGLIANO"/>
    <n v="4716.8"/>
    <s v="ESTRA ENERGIA"/>
    <s v="inf. 200.000 smc"/>
  </r>
  <r>
    <n v="555"/>
    <s v="00882602395499"/>
    <x v="48"/>
    <s v="COMUNI"/>
    <s v="VIA GIUSEPPE ZANARDELLI"/>
    <s v="STIGLIANO"/>
    <n v="25440"/>
    <s v="ESTRA ENERGIA"/>
    <s v="inf. 200.000 smc"/>
  </r>
  <r>
    <n v="556"/>
    <s v="00882602397875"/>
    <x v="48"/>
    <s v="COMUNI"/>
    <s v="VIA NICOLA BERARDI"/>
    <s v="STIGLIANO"/>
    <n v="5095.2"/>
    <s v="ESTRA ENERGIA"/>
    <s v="inf. 200.000 smc"/>
  </r>
  <r>
    <n v="557"/>
    <s v="00882602398386"/>
    <x v="48"/>
    <s v="COMUNI"/>
    <s v="VIA ANTONIO GRAMSCI"/>
    <s v="STIGLIANO"/>
    <n v="400.53942960000001"/>
    <s v="ESTRA ENERGIA"/>
    <s v="inf. 200.000 smc"/>
  </r>
  <r>
    <n v="558"/>
    <s v="00882602400182"/>
    <x v="48"/>
    <s v="COMUNI"/>
    <s v="VIA GIUSEPPE ZANARDELLI"/>
    <s v="STIGLIANO"/>
    <n v="7999.2"/>
    <s v="ESTRA ENERGIA"/>
    <s v="inf. 200.000 smc"/>
  </r>
  <r>
    <n v="559"/>
    <s v="00882602400190"/>
    <x v="48"/>
    <s v="COMUNI"/>
    <s v="VIA ROMA"/>
    <s v="STIGLIANO"/>
    <n v="1734.4"/>
    <s v="ESTRA ENERGIA"/>
    <s v="inf. 200.000 smc"/>
  </r>
  <r>
    <n v="560"/>
    <s v="00882602400505"/>
    <x v="48"/>
    <s v="COMUNI"/>
    <s v="VIA ROMA"/>
    <s v="STIGLIANO"/>
    <n v="13.198550399999998"/>
    <s v="ESTRA ENERGIA"/>
    <s v="inf. 200.000 smc"/>
  </r>
  <r>
    <n v="561"/>
    <s v="00882604110821"/>
    <x v="48"/>
    <s v="COMUNI"/>
    <s v="VIA SANT' ANTONIO"/>
    <s v="STIGLIANO"/>
    <n v="2000"/>
    <s v="ESTRA ENERGIA"/>
    <s v="inf. 200.000 smc"/>
  </r>
  <r>
    <n v="562"/>
    <s v="00882607231343"/>
    <x v="48"/>
    <s v="COMUNI"/>
    <s v="VIA PRINCIPE DI NAPOLI"/>
    <s v="STIGLIANO"/>
    <n v="940.03008960000011"/>
    <s v="ESTRA ENERGIA"/>
    <s v="inf. 200.000 smc"/>
  </r>
  <r>
    <n v="563"/>
    <s v="00882607852932"/>
    <x v="48"/>
    <s v="COMUNI"/>
    <s v="VIA SAN NICOLA"/>
    <s v="STIGLIANO"/>
    <n v="2000"/>
    <s v="ESTRA ENERGIA"/>
    <s v="inf. 200.000 smc"/>
  </r>
  <r>
    <n v="564"/>
    <s v="01611901000373"/>
    <x v="49"/>
    <s v="COMUNI"/>
    <s v="VIA SANT' ANTONIO"/>
    <s v="STIGLIANO"/>
    <n v="20672"/>
    <s v="ESTRA ENERGIA"/>
    <s v="inf. 200.000 smc"/>
  </r>
  <r>
    <n v="565"/>
    <s v="01611901000854"/>
    <x v="49"/>
    <s v="COMUNI"/>
    <s v="VIA NAZIONALE"/>
    <s v="TOLVE"/>
    <n v="2000"/>
    <s v="ESTRA ENERGIA"/>
    <s v="inf. 200.000 smc"/>
  </r>
  <r>
    <n v="566"/>
    <s v="01611901001104"/>
    <x v="49"/>
    <s v="COMUNI"/>
    <s v="VIA GORIZIA"/>
    <s v="TOLVE"/>
    <n v="1541.6"/>
    <s v="ESTRA ENERGIA"/>
    <s v="inf. 200.000 smc"/>
  </r>
  <r>
    <n v="567"/>
    <s v="01611901001139"/>
    <x v="49"/>
    <s v="COMUNI"/>
    <s v="VIA ALCIDE DE GASPERI"/>
    <s v="TOLVE"/>
    <n v="1507.2"/>
    <s v="ESTRA ENERGIA"/>
    <s v="inf. 200.000 smc"/>
  </r>
  <r>
    <n v="568"/>
    <s v="01611901001306"/>
    <x v="49"/>
    <s v="COMUNI"/>
    <s v="VIA CAMPO SPORTIVO"/>
    <s v="TOLVE"/>
    <n v="3254.4238295999999"/>
    <s v="ESTRA ENERGIA"/>
    <s v="inf. 200.000 smc"/>
  </r>
  <r>
    <n v="569"/>
    <s v="61491901001500"/>
    <x v="49"/>
    <s v="COMUNI"/>
    <s v="VIA SAN PIO V"/>
    <s v="TOLVE"/>
    <n v="9181.6"/>
    <s v="ESTRA ENERGIA"/>
    <s v="inf. 200.000 smc"/>
  </r>
  <r>
    <n v="570"/>
    <s v="61491901001533"/>
    <x v="49"/>
    <s v="COMUNI"/>
    <s v="VIA MARSALA"/>
    <s v="TOLVE"/>
    <n v="3125"/>
    <s v="ESTRA ENERGIA"/>
    <s v="inf. 200.000 smc"/>
  </r>
  <r>
    <n v="571"/>
    <s v="01617216000009"/>
    <x v="50"/>
    <s v="COMUNI"/>
    <s v="VIA CAMPO SPORTIVO"/>
    <s v="TOLVE"/>
    <n v="2633.9348879999998"/>
    <s v="ESTRA ENERGIA"/>
    <s v="inf. 200.000 smc"/>
  </r>
  <r>
    <n v="572"/>
    <s v="02090000033577"/>
    <x v="50"/>
    <s v="COMUNI"/>
    <s v="LARGO VITTORIO VENETO"/>
    <s v="TRAMUTOLA"/>
    <n v="1560"/>
    <s v="ESTRA ENERGIA"/>
    <s v="inf. 200.000 smc"/>
  </r>
  <r>
    <n v="573"/>
    <s v="02090000033820"/>
    <x v="50"/>
    <s v="COMUNI"/>
    <s v="VIA CHIESA"/>
    <s v="TRAMUTOLA"/>
    <n v="1976.8"/>
    <s v="ESTRA ENERGIA"/>
    <s v="inf. 200.000 smc"/>
  </r>
  <r>
    <n v="574"/>
    <s v="02090000033821"/>
    <x v="50"/>
    <s v="COMUNI"/>
    <s v="PIAZZA DEL POPOLO"/>
    <s v="TRAMUTOLA"/>
    <n v="1628.8"/>
    <s v="ESTRA ENERGIA"/>
    <s v="inf. 200.000 smc"/>
  </r>
  <r>
    <n v="575"/>
    <s v="02090000034099"/>
    <x v="50"/>
    <s v="COMUNI"/>
    <s v="PIAZZA DEL POPOLO"/>
    <s v="TRAMUTOLA"/>
    <n v="3393.6"/>
    <s v="ESTRA ENERGIA"/>
    <s v="inf. 200.000 smc"/>
  </r>
  <r>
    <n v="576"/>
    <s v="02090000034100"/>
    <x v="50"/>
    <s v="COMUNI"/>
    <s v="LARGO VITTORIO VENETO"/>
    <s v="TRAMUTOLA"/>
    <n v="1000"/>
    <s v="ESTRA ENERGIA"/>
    <s v="inf. 200.000 smc"/>
  </r>
  <r>
    <n v="577"/>
    <s v="02090000034101"/>
    <x v="50"/>
    <s v="COMUNI"/>
    <s v="VIA FERRONI"/>
    <s v="TRAMUTOLA"/>
    <n v="1000"/>
    <s v="ESTRA ENERGIA"/>
    <s v="inf. 200.000 smc"/>
  </r>
  <r>
    <n v="578"/>
    <s v="02090000034109"/>
    <x v="50"/>
    <s v="COMUNI"/>
    <s v="VIA FERRONI"/>
    <s v="TRAMUTOLA"/>
    <n v="9470.4"/>
    <s v="ESTRA ENERGIA"/>
    <s v="inf. 200.000 smc"/>
  </r>
  <r>
    <n v="579"/>
    <s v="02090000034128"/>
    <x v="50"/>
    <s v="COMUNI"/>
    <s v="VIA FERRONI"/>
    <s v="TRAMUTOLA"/>
    <n v="1357.6"/>
    <s v="ESTRA ENERGIA"/>
    <s v="inf. 200.000 smc"/>
  </r>
  <r>
    <n v="580"/>
    <s v="02090000034438"/>
    <x v="50"/>
    <s v="COMUNI"/>
    <s v="VIA GIUSEPPE GIUSTI"/>
    <s v="TRAMUTOLA"/>
    <n v="330.4"/>
    <s v="ESTRA ENERGIA"/>
    <s v="inf. 200.000 smc"/>
  </r>
  <r>
    <n v="581"/>
    <s v="02090000034448"/>
    <x v="50"/>
    <s v="COMUNI"/>
    <s v="VIA GIUSEPPE MAZZINI"/>
    <s v="TRAMUTOLA"/>
    <n v="4825.6000000000004"/>
    <s v="ESTRA ENERGIA"/>
    <s v="inf. 200.000 smc"/>
  </r>
  <r>
    <n v="582"/>
    <s v="02090000034456"/>
    <x v="50"/>
    <s v="COMUNI"/>
    <s v="VIA GIUSEPPE MAZZINI"/>
    <s v="TRAMUTOLA"/>
    <n v="2034.3296640000001"/>
    <s v="ESTRA ENERGIA"/>
    <s v="inf. 200.000 smc"/>
  </r>
  <r>
    <n v="583"/>
    <s v="01611839000122"/>
    <x v="51"/>
    <s v="COMUNI"/>
    <s v="VIA GIUSEPPE MAZZINI"/>
    <s v="TRAMUTOLA"/>
    <n v="17297.599999999999"/>
    <s v="ESTRA ENERGIA"/>
    <s v="inf. 200.000 smc"/>
  </r>
  <r>
    <n v="584"/>
    <s v="01611839000123"/>
    <x v="51"/>
    <s v="COMUNI"/>
    <s v="VIA ROMA"/>
    <s v="TURSI"/>
    <n v="1000"/>
    <s v="ESTRA ENERGIA"/>
    <s v="inf. 200.000 smc"/>
  </r>
  <r>
    <n v="585"/>
    <s v="01611839000534"/>
    <x v="51"/>
    <s v="COMUNI"/>
    <s v="VIA ROMA"/>
    <s v="TURSI"/>
    <n v="2000"/>
    <s v="ESTRA ENERGIA"/>
    <s v="inf. 200.000 smc"/>
  </r>
  <r>
    <n v="586"/>
    <s v="01611839000555"/>
    <x v="51"/>
    <s v="COMUNI"/>
    <s v="VIA SANTI QUARANTA"/>
    <s v="TURSI"/>
    <n v="2327.3834888000001"/>
    <s v="ESTRA ENERGIA"/>
    <s v="inf. 200.000 smc"/>
  </r>
  <r>
    <n v="587"/>
    <s v="01611839000809"/>
    <x v="51"/>
    <s v="COMUNI"/>
    <s v="VIA SANTI QUARANTA"/>
    <s v="TURSI"/>
    <n v="1956"/>
    <s v="ESTRA ENERGIA"/>
    <s v="inf. 200.000 smc"/>
  </r>
  <r>
    <n v="588"/>
    <s v="01611839001040"/>
    <x v="51"/>
    <s v="COMUNI"/>
    <s v="VIALE SANT' ANNA"/>
    <s v="TURSI"/>
    <n v="18705.599999999999"/>
    <s v="ESTRA ENERGIA"/>
    <s v="inf. 200.000 smc"/>
  </r>
  <r>
    <n v="589"/>
    <s v="01611839001085"/>
    <x v="51"/>
    <s v="COMUNI"/>
    <s v="VIA ROMA"/>
    <s v="TURSI"/>
    <n v="1909.6"/>
    <s v="ESTRA ENERGIA"/>
    <s v="inf. 200.000 smc"/>
  </r>
  <r>
    <n v="590"/>
    <s v="01611839001141"/>
    <x v="51"/>
    <s v="COMUNI"/>
    <s v="VIA ANDREA FERRARA"/>
    <s v="TURSI"/>
    <n v="1000"/>
    <s v="ESTRA ENERGIA"/>
    <s v="inf. 200.000 smc"/>
  </r>
  <r>
    <n v="591"/>
    <s v="01611839001256"/>
    <x v="51"/>
    <s v="COMUNI"/>
    <s v="VIA ROMA"/>
    <s v="TURSI"/>
    <n v="1000"/>
    <s v="ESTRA ENERGIA"/>
    <s v="inf. 200.000 smc"/>
  </r>
  <r>
    <n v="592"/>
    <s v="01611839001363"/>
    <x v="51"/>
    <s v="COMUNI"/>
    <s v="VIA TRIESTE"/>
    <s v="TURSI"/>
    <n v="17070.4735936"/>
    <s v="ESTRA ENERGIA"/>
    <s v="inf. 200.000 smc"/>
  </r>
  <r>
    <n v="593"/>
    <s v="61491839001439"/>
    <x v="51"/>
    <s v="COMUNI"/>
    <s v="VIALE MUNICIPIO"/>
    <s v="TURSI"/>
    <n v="592.3781712"/>
    <s v="ESTRA ENERGIA"/>
    <s v="inf. 200.000 smc"/>
  </r>
  <r>
    <n v="594"/>
    <s v="08180000006269"/>
    <x v="52"/>
    <s v="COMUNI"/>
    <s v="VIA TRIESTE"/>
    <s v="TURSI"/>
    <n v="9972"/>
    <s v="ESTRA ENERGIA"/>
    <s v="inf. 200.000 smc"/>
  </r>
  <r>
    <n v="595"/>
    <s v="08180000006514"/>
    <x v="52"/>
    <s v="COMUNI"/>
    <s v="VIA APPIA"/>
    <s v="VENOSA"/>
    <n v="3000"/>
    <s v="ESTRA ENERGIA"/>
    <s v="inf. 200.000 smc"/>
  </r>
  <r>
    <n v="596"/>
    <s v="08180000006712"/>
    <x v="52"/>
    <s v="COMUNI"/>
    <s v="PIAZZA SAN GIOVANNI BOSCO"/>
    <s v="VENOSA"/>
    <n v="3356"/>
    <s v="ESTRA ENERGIA"/>
    <s v="inf. 200.000 smc"/>
  </r>
  <r>
    <n v="597"/>
    <s v="08180000006943"/>
    <x v="52"/>
    <s v="COMUNI"/>
    <s v="VIA CAMPANIA"/>
    <s v="VENOSA"/>
    <n v="68460.283392800004"/>
    <s v="ESTRA ENERGIA"/>
    <s v="inf. 200.000 smc"/>
  </r>
  <r>
    <n v="598"/>
    <s v="08180000007032"/>
    <x v="52"/>
    <s v="COMUNI"/>
    <s v="PIAZZA MARIO DE BERNARDI"/>
    <s v="VENOSA"/>
    <n v="1017.9602368"/>
    <s v="ESTRA ENERGIA"/>
    <s v="inf. 200.000 smc"/>
  </r>
  <r>
    <n v="599"/>
    <s v="08180000007033"/>
    <x v="52"/>
    <s v="COMUNI"/>
    <s v="VIA DE LUCA"/>
    <s v="VENOSA"/>
    <n v="1591.9380687999999"/>
    <s v="ESTRA ENERGIA"/>
    <s v="inf. 200.000 smc"/>
  </r>
  <r>
    <n v="600"/>
    <s v="08180000007279"/>
    <x v="52"/>
    <s v="COMUNI"/>
    <s v="VIA DE LUCA"/>
    <s v="VENOSA"/>
    <n v="7174.6285295999996"/>
    <s v="ESTRA ENERGIA"/>
    <s v="inf. 200.000 smc"/>
  </r>
  <r>
    <n v="601"/>
    <s v="08180000007953"/>
    <x v="52"/>
    <s v="COMUNI"/>
    <s v="VIA PASQUALE DI CHIRICO"/>
    <s v="VENOSA"/>
    <n v="5000"/>
    <s v="ESTRA ENERGIA"/>
    <s v="inf. 200.000 smc"/>
  </r>
  <r>
    <n v="602"/>
    <s v="08180000008560"/>
    <x v="52"/>
    <s v="COMUNI"/>
    <s v="VIA LUIGI LA VISTA"/>
    <s v="VENOSA"/>
    <n v="3768.8"/>
    <s v="ESTRA ENERGIA"/>
    <s v="inf. 200.000 smc"/>
  </r>
  <r>
    <n v="603"/>
    <s v="08180000008977"/>
    <x v="52"/>
    <s v="COMUNI"/>
    <s v="VIA ACCADEMIA DEI RINASCENTI"/>
    <s v="VENOSA"/>
    <n v="10914.400029599999"/>
    <s v="ESTRA ENERGIA"/>
    <s v="inf. 200.000 smc"/>
  </r>
  <r>
    <n v="604"/>
    <s v="08180000009212"/>
    <x v="52"/>
    <s v="COMUNI"/>
    <s v="VIA MELFI"/>
    <s v="VENOSA"/>
    <n v="5409.6"/>
    <s v="ESTRA ENERGIA"/>
    <s v="inf. 200.000 smc"/>
  </r>
  <r>
    <n v="605"/>
    <s v="08180000009228"/>
    <x v="52"/>
    <s v="COMUNI"/>
    <s v="PIAZZA MUNICIPIO"/>
    <s v="VENOSA"/>
    <n v="5520"/>
    <s v="ESTRA ENERGIA"/>
    <s v="inf. 200.000 smc"/>
  </r>
  <r>
    <n v="606"/>
    <s v="08180000009916"/>
    <x v="52"/>
    <s v="COMUNI"/>
    <s v="VIA DEI NORMANNI"/>
    <s v="VENOSA"/>
    <n v="4000"/>
    <s v="ESTRA ENERGIA"/>
    <s v="inf. 200.000 smc"/>
  </r>
  <r>
    <n v="607"/>
    <s v="08180000010107"/>
    <x v="52"/>
    <s v="COMUNI"/>
    <s v="VIA ROMA"/>
    <s v="VENOSA"/>
    <n v="804.11637760000008"/>
    <s v="ESTRA ENERGIA"/>
    <s v="inf. 200.000 smc"/>
  </r>
  <r>
    <n v="608"/>
    <s v="08180000011228"/>
    <x v="52"/>
    <s v="COMUNI"/>
    <s v="CORTILE SAN SEBASTIANO"/>
    <s v="VENOSA"/>
    <n v="1646.8192816000001"/>
    <s v="ESTRA ENERGIA"/>
    <s v="inf. 200.000 smc"/>
  </r>
  <r>
    <n v="609"/>
    <s v="08180000013565"/>
    <x v="52"/>
    <s v="COMUNI"/>
    <s v="CONTRADA VIGNALI"/>
    <s v="VENOSA"/>
    <n v="3010.0000175999999"/>
    <s v="ESTRA ENERGIA"/>
    <s v="inf. 200.000 smc"/>
  </r>
  <r>
    <n v="610"/>
    <s v="08180000020852"/>
    <x v="52"/>
    <s v="COMUNI"/>
    <s v="PIAZZA UMBERTO I"/>
    <s v="VENOSA"/>
    <n v="2500"/>
    <s v="ESTRA ENERGIA"/>
    <s v="inf. 200.000 smc"/>
  </r>
  <r>
    <n v="611"/>
    <s v="00882602281475"/>
    <x v="53"/>
    <s v="ALTRI ENTI"/>
    <s v="VIA APPIA"/>
    <s v="VENOSA"/>
    <n v="8200"/>
    <s v="ESTRA ENERGIA"/>
    <s v="inf. 200.000 smc"/>
  </r>
  <r>
    <n v="612"/>
    <s v="00882602281772"/>
    <x v="53"/>
    <s v="ALTRI ENTI"/>
    <s v="VIA DUOMO"/>
    <s v="MATERA"/>
    <n v="4514.3999999999996"/>
    <s v="ESTRA ENERGIA"/>
    <s v="inf. 200.000 smc"/>
  </r>
  <r>
    <n v="613"/>
    <s v="00882609464032"/>
    <x v="53"/>
    <s v="ALTRI ENTI"/>
    <s v="PIAZZA DEL SEDILE"/>
    <s v="MATERA"/>
    <n v="4514.3999999999996"/>
    <s v="ESTRA ENERGIA"/>
    <s v="inf. 200.000 smc"/>
  </r>
  <r>
    <n v="614"/>
    <s v="00800008656618"/>
    <x v="54"/>
    <s v="ALTRI ENTI"/>
    <s v="VIA DUOMO"/>
    <s v="MATERA"/>
    <n v="12137.6"/>
    <s v="ESTRA ENERGIA"/>
    <s v="inf. 200.000 smc"/>
  </r>
  <r>
    <n v="615"/>
    <s v="02437801351001"/>
    <x v="54"/>
    <s v="ALTRI ENTI"/>
    <s v="VIA ROMA"/>
    <s v="MOLITERNO"/>
    <n v="6733.6"/>
    <s v="ESTRA ENERGIA"/>
    <s v="inf. 200.000 smc"/>
  </r>
  <r>
    <n v="649"/>
    <s v="00800005503615"/>
    <x v="55"/>
    <s v="PROVINCE/REGIONE"/>
    <s v="VIA SANTI QUARANTA"/>
    <s v="TURSI"/>
    <n v="37924.800000000003"/>
    <s v="ESTRA ENERGIA"/>
    <s v="inf. 200.000 smc"/>
  </r>
  <r>
    <n v="650"/>
    <s v="00800005503817"/>
    <x v="55"/>
    <s v="PROVINCE/REGIONE"/>
    <s v="VIA ALESSANDRO VOLTA"/>
    <s v="MOLITERNO"/>
    <n v="1860"/>
    <s v="ESTRA ENERGIA"/>
    <s v="inf. 200.000 smc"/>
  </r>
  <r>
    <n v="651"/>
    <s v="00800005644125"/>
    <x v="55"/>
    <s v="PROVINCE/REGIONE"/>
    <s v="VIA ISTRIA"/>
    <s v="MOLITERNO"/>
    <n v="5535.2"/>
    <s v="ESTRA ENERGIA"/>
    <s v="inf. 200.000 smc"/>
  </r>
  <r>
    <n v="652"/>
    <s v="00880000690906"/>
    <x v="55"/>
    <s v="PROVINCE/REGIONE"/>
    <s v="VIA BOLDONI"/>
    <s v="CORLETO PERTICARA"/>
    <n v="47256"/>
    <s v="ESTRA ENERGIA"/>
    <s v="inf. 200.000 smc"/>
  </r>
  <r>
    <n v="653"/>
    <s v="00880001047941"/>
    <x v="55"/>
    <s v="PROVINCE/REGIONE"/>
    <s v="VIA ANCONA"/>
    <s v="POTENZA"/>
    <n v="933.78902400000027"/>
    <s v="ESTRA ENERGIA"/>
    <s v="inf. 200.000 smc"/>
  </r>
  <r>
    <n v="654"/>
    <s v="00880001320805"/>
    <x v="55"/>
    <s v="PROVINCE/REGIONE"/>
    <s v="PIAZZA DE GASPERI"/>
    <s v="POTENZA"/>
    <n v="340.56379200000003"/>
    <s v="ESTRA ENERGIA"/>
    <s v="inf. 200.000 smc"/>
  </r>
  <r>
    <n v="655"/>
    <s v="00882602457810"/>
    <x v="55"/>
    <s v="PROVINCE/REGIONE"/>
    <s v="VIA LOMBARDIA"/>
    <s v="POTENZA"/>
    <n v="1754.1893808"/>
    <s v="ESTRA ENERGIA"/>
    <s v="inf. 200.000 smc"/>
  </r>
  <r>
    <n v="656"/>
    <s v="00882602457828"/>
    <x v="55"/>
    <s v="PROVINCE/REGIONE"/>
    <s v="VIA FRANCESCO TORRACA"/>
    <s v="POTENZA"/>
    <n v="2464.9065823999999"/>
    <s v="ESTRA ENERGIA"/>
    <s v="inf. 200.000 smc"/>
  </r>
  <r>
    <n v="657"/>
    <s v="00882602479053"/>
    <x v="55"/>
    <s v="PROVINCE/REGIONE"/>
    <s v="VIA FRANCESCO TORRACA"/>
    <s v="POTENZA"/>
    <n v="33415.199999999997"/>
    <s v="ESTRA ENERGIA"/>
    <s v="inf. 200.000 smc"/>
  </r>
  <r>
    <n v="658"/>
    <s v="00882602484715"/>
    <x v="55"/>
    <s v="PROVINCE/REGIONE"/>
    <s v="VIA ANZIO"/>
    <s v="POTENZA"/>
    <n v="23636.799999999999"/>
    <s v="ESTRA ENERGIA"/>
    <s v="inf. 200.000 smc"/>
  </r>
  <r>
    <n v="659"/>
    <s v="00882602501757"/>
    <x v="55"/>
    <s v="PROVINCE/REGIONE"/>
    <s v="VIA TOMMASO STIGLIANI"/>
    <s v="POTENZA"/>
    <n v="14735.2"/>
    <s v="ESTRA ENERGIA"/>
    <s v="inf. 200.000 smc"/>
  </r>
  <r>
    <n v="660"/>
    <s v="00882602506871"/>
    <x v="55"/>
    <s v="PROVINCE/REGIONE"/>
    <s v="VIA ZARA"/>
    <s v="POTENZA"/>
    <n v="24760.799999999999"/>
    <s v="ESTRA ENERGIA"/>
    <s v="inf. 200.000 smc"/>
  </r>
  <r>
    <n v="661"/>
    <s v="00882602508653"/>
    <x v="55"/>
    <s v="PROVINCE/REGIONE"/>
    <s v="VIA LAZIO"/>
    <s v="POTENZA"/>
    <n v="24032.799999999999"/>
    <s v="ESTRA ENERGIA"/>
    <s v="inf. 200.000 smc"/>
  </r>
  <r>
    <n v="662"/>
    <s v="00882602573442"/>
    <x v="55"/>
    <s v="PROVINCE/REGIONE"/>
    <s v="VIA ROMA"/>
    <s v="POTENZA"/>
    <n v="99477.6"/>
    <s v="ESTRA ENERGIA"/>
    <s v="inf. 200.000 smc"/>
  </r>
  <r>
    <n v="663"/>
    <s v="00882602604221"/>
    <x v="55"/>
    <s v="PROVINCE/REGIONE"/>
    <s v="PIAZZA MARIO PAGANO"/>
    <s v="POTENZA"/>
    <n v="21987.200000000001"/>
    <s v="ESTRA ENERGIA"/>
    <s v="inf. 200.000 smc"/>
  </r>
  <r>
    <n v="664"/>
    <s v="00882602604254"/>
    <x v="55"/>
    <s v="PROVINCE/REGIONE"/>
    <s v="VIA ANZIO"/>
    <s v="POTENZA"/>
    <n v="7151.2"/>
    <s v="ESTRA ENERGIA"/>
    <s v="inf. 200.000 smc"/>
  </r>
  <r>
    <n v="665"/>
    <s v="00882602604270"/>
    <x v="55"/>
    <s v="PROVINCE/REGIONE"/>
    <s v="VIA ANZIO"/>
    <s v="POTENZA"/>
    <n v="43742.400000000001"/>
    <s v="ESTRA ENERGIA"/>
    <s v="inf. 200.000 smc"/>
  </r>
  <r>
    <n v="666"/>
    <s v="00882602645471"/>
    <x v="55"/>
    <s v="PROVINCE/REGIONE"/>
    <s v="VIA ANZIO"/>
    <s v="POTENZA"/>
    <n v="27318.400000000001"/>
    <s v="ESTRA ENERGIA"/>
    <s v="inf. 200.000 smc"/>
  </r>
  <r>
    <n v="667"/>
    <s v="00882602698348"/>
    <x v="55"/>
    <s v="PROVINCE/REGIONE"/>
    <s v="VIALE CAMPANIA"/>
    <s v="PALAZZO SAN GERVASIO"/>
    <n v="32361.599999999999"/>
    <s v="ESTRA ENERGIA"/>
    <s v="inf. 200.000 smc"/>
  </r>
  <r>
    <n v="668"/>
    <s v="00882602698397"/>
    <x v="55"/>
    <s v="PROVINCE/REGIONE"/>
    <s v="VIA GALILEO GALILEI"/>
    <s v="MELFI"/>
    <n v="41352.800000000003"/>
    <s v="ESTRA ENERGIA"/>
    <s v="inf. 200.000 smc"/>
  </r>
  <r>
    <n v="669"/>
    <s v="00882602698769"/>
    <x v="55"/>
    <s v="PROVINCE/REGIONE"/>
    <s v="VIA GALILEO GALILEI"/>
    <s v="MELFI"/>
    <n v="12052.8"/>
    <s v="ESTRA ENERGIA"/>
    <s v="inf. 200.000 smc"/>
  </r>
  <r>
    <n v="670"/>
    <s v="00882602701126"/>
    <x v="55"/>
    <s v="PROVINCE/REGIONE"/>
    <s v="PIAZZA GIUSEPPE MAZZINI"/>
    <s v="MELFI"/>
    <n v="9490.4"/>
    <s v="ESTRA ENERGIA"/>
    <s v="inf. 200.000 smc"/>
  </r>
  <r>
    <n v="671"/>
    <s v="00882602701134"/>
    <x v="55"/>
    <s v="PROVINCE/REGIONE"/>
    <s v="VIA LEONARDO DA VINCI"/>
    <s v="MELFI"/>
    <n v="32154.400000000001"/>
    <s v="ESTRA ENERGIA"/>
    <s v="inf. 200.000 smc"/>
  </r>
  <r>
    <n v="672"/>
    <s v="00882602701142"/>
    <x v="55"/>
    <s v="PROVINCE/REGIONE"/>
    <s v="VIA LEONARDO DA VINCI"/>
    <s v="MELFI"/>
    <n v="48475.199999999997"/>
    <s v="ESTRA ENERGIA"/>
    <s v="inf. 200.000 smc"/>
  </r>
  <r>
    <n v="673"/>
    <s v="00882607825615"/>
    <x v="55"/>
    <s v="PROVINCE/REGIONE"/>
    <s v="VIA GIUSEPPE VERDI"/>
    <s v="MELFI"/>
    <n v="33138.400000000001"/>
    <s v="ESTRA ENERGIA"/>
    <s v="inf. 200.000 smc"/>
  </r>
  <r>
    <n v="674"/>
    <s v="00882608156200"/>
    <x v="55"/>
    <s v="PROVINCE/REGIONE"/>
    <s v="VIA GENERALE PENNELLA"/>
    <s v="GENZANO DI LUCANIA"/>
    <n v="5000"/>
    <s v="ESTRA ENERGIA"/>
    <s v="inf. 200.000 smc"/>
  </r>
  <r>
    <n v="675"/>
    <s v="00882609442985"/>
    <x v="55"/>
    <s v="PROVINCE/REGIONE"/>
    <s v="VIA DELL'EDILIZIA"/>
    <s v="POTENZA"/>
    <n v="4167.2"/>
    <s v="ESTRA ENERGIA"/>
    <s v="inf. 200.000 smc"/>
  </r>
  <r>
    <n v="676"/>
    <s v="00882609610353"/>
    <x v="55"/>
    <s v="PROVINCE/REGIONE"/>
    <s v="VIA LAZIO"/>
    <s v="POTENZA"/>
    <n v="51770.400000000001"/>
    <s v="ESTRA ENERGIA"/>
    <s v="inf. 200.000 smc"/>
  </r>
  <r>
    <n v="677"/>
    <s v="00882609645870"/>
    <x v="55"/>
    <s v="PROVINCE/REGIONE"/>
    <s v="VIA DON MINOZZI"/>
    <s v="POTENZA"/>
    <n v="955.2"/>
    <s v="ESTRA ENERGIA"/>
    <s v="inf. 200.000 smc"/>
  </r>
  <r>
    <n v="678"/>
    <s v="00882609812876"/>
    <x v="55"/>
    <s v="PROVINCE/REGIONE"/>
    <s v="VIA ANZIO"/>
    <s v="POTENZA"/>
    <n v="12337.6"/>
    <s v="ESTRA ENERGIA"/>
    <s v="inf. 200.000 smc"/>
  </r>
  <r>
    <n v="679"/>
    <s v="00882609815945"/>
    <x v="55"/>
    <s v="PROVINCE/REGIONE"/>
    <s v="VIA COLONIA"/>
    <s v="GENZANO DI LUCANIA"/>
    <n v="92287.2"/>
    <s v="ESTRA ENERGIA"/>
    <s v="inf. 200.000 smc"/>
  </r>
  <r>
    <n v="680"/>
    <s v="00882609822339"/>
    <x v="55"/>
    <s v="PROVINCE/REGIONE"/>
    <s v="VIA ANZIO"/>
    <s v="POTENZA"/>
    <n v="30976"/>
    <s v="ESTRA ENERGIA"/>
    <s v="inf. 200.000 smc"/>
  </r>
  <r>
    <n v="681"/>
    <s v="00882609963042"/>
    <x v="55"/>
    <s v="PROVINCE/REGIONE"/>
    <s v="VIA GIACOMO LEOPARDI"/>
    <s v="AVIGLIANO"/>
    <n v="3417.2231664000005"/>
    <s v="ESTRA ENERGIA"/>
    <s v="inf. 200.000 smc"/>
  </r>
  <r>
    <n v="682"/>
    <s v="00882609967779"/>
    <x v="55"/>
    <s v="PROVINCE/REGIONE"/>
    <s v="VIA NICOLA VACCARO"/>
    <s v="POTENZA"/>
    <n v="40284.800000000003"/>
    <s v="ESTRA ENERGIA"/>
    <s v="inf. 200.000 smc"/>
  </r>
  <r>
    <n v="683"/>
    <s v="00882610645679"/>
    <x v="55"/>
    <s v="PROVINCE/REGIONE"/>
    <s v="VIA NICOLA VACCARO"/>
    <s v="POTENZA"/>
    <n v="2905.6"/>
    <s v="ESTRA ENERGIA"/>
    <s v="inf. 200.000 smc"/>
  </r>
  <r>
    <n v="684"/>
    <s v="00882610645695"/>
    <x v="55"/>
    <s v="PROVINCE/REGIONE"/>
    <s v="VIA ANZIO"/>
    <s v="POTENZA"/>
    <n v="2518.2659552"/>
    <s v="ESTRA ENERGIA"/>
    <s v="inf. 200.000 smc"/>
  </r>
  <r>
    <n v="685"/>
    <s v="00882611375458"/>
    <x v="55"/>
    <s v="PROVINCE/REGIONE"/>
    <s v="VIA ANZIO"/>
    <s v="POTENZA"/>
    <n v="14354.4"/>
    <s v="ESTRA ENERGIA"/>
    <s v="inf. 200.000 smc"/>
  </r>
  <r>
    <n v="686"/>
    <s v="00882646954269"/>
    <x v="55"/>
    <s v="PROVINCE/REGIONE"/>
    <s v="VIA ANZIO"/>
    <s v="POTENZA"/>
    <n v="10000"/>
    <s v="ESTRA ENERGIA"/>
    <s v="inf. 200.000 smc"/>
  </r>
  <r>
    <n v="687"/>
    <s v="00885200048295"/>
    <x v="55"/>
    <s v="PROVINCE/REGIONE"/>
    <s v="STRADA PROVINCIALE APPULA"/>
    <s v="ACERENZA"/>
    <n v="24644"/>
    <s v="ESTRA ENERGIA"/>
    <s v="inf. 200.000 smc"/>
  </r>
  <r>
    <n v="688"/>
    <s v="01611381000675"/>
    <x v="55"/>
    <s v="PROVINCE/REGIONE"/>
    <s v="VIA SICILIA"/>
    <s v="POTENZA"/>
    <n v="10443.200000000001"/>
    <s v="ESTRA ENERGIA"/>
    <s v="inf. 200.000 smc"/>
  </r>
  <r>
    <n v="689"/>
    <s v="01611391001938"/>
    <x v="55"/>
    <s v="PROVINCE/REGIONE"/>
    <s v="PIAZZA ZECCHETTIN"/>
    <s v="MARSICOVETERE"/>
    <n v="25458.187973600001"/>
    <s v="ESTRA ENERGIA"/>
    <s v="inf. 200.000 smc"/>
  </r>
  <r>
    <n v="690"/>
    <s v="01611453000424"/>
    <x v="55"/>
    <s v="PROVINCE/REGIONE"/>
    <s v="CONTRADA ROTALUPO"/>
    <s v="SENISE"/>
    <n v="18688.8"/>
    <s v="ESTRA ENERGIA"/>
    <s v="inf. 200.000 smc"/>
  </r>
  <r>
    <n v="691"/>
    <s v="01611453000924"/>
    <x v="55"/>
    <s v="PROVINCE/REGIONE"/>
    <s v="VIA SANT' ANTUONO"/>
    <s v="LAGONEGRO"/>
    <n v="0"/>
    <s v="ESTRA ENERGIA"/>
    <s v="inf. 200.000 smc"/>
  </r>
  <r>
    <n v="692"/>
    <s v="01611453001091"/>
    <x v="55"/>
    <s v="PROVINCE/REGIONE"/>
    <s v="VIA NAPOLI"/>
    <s v="LAGONEGRO"/>
    <n v="3736.8"/>
    <s v="ESTRA ENERGIA"/>
    <s v="inf. 200.000 smc"/>
  </r>
  <r>
    <n v="693"/>
    <s v="01611453001224"/>
    <x v="55"/>
    <s v="PROVINCE/REGIONE"/>
    <s v="VIA NAPOLI"/>
    <s v="LAGONEGRO"/>
    <n v="4148.8"/>
    <s v="ESTRA ENERGIA"/>
    <s v="inf. 200.000 smc"/>
  </r>
  <r>
    <n v="694"/>
    <s v="01611453001388"/>
    <x v="55"/>
    <s v="PROVINCE/REGIONE"/>
    <s v="VIA CRISTOFORO COLOMBO"/>
    <s v="LAGONEGRO"/>
    <n v="1.6638400000000001E-2"/>
    <s v="ESTRA ENERGIA"/>
    <s v="inf. 200.000 smc"/>
  </r>
  <r>
    <n v="695"/>
    <s v="01611865001592"/>
    <x v="55"/>
    <s v="PROVINCE/REGIONE"/>
    <s v="CONTRADA VERNETA"/>
    <s v="LAGONEGRO"/>
    <n v="11906.189952000001"/>
    <s v="ESTRA ENERGIA"/>
    <s v="inf. 200.000 smc"/>
  </r>
  <r>
    <n v="696"/>
    <s v="01611896005408"/>
    <x v="55"/>
    <s v="PROVINCE/REGIONE"/>
    <s v="VIA CAPODIGIANO"/>
    <s v="MURO LUCANO"/>
    <n v="20916"/>
    <s v="ESTRA ENERGIA"/>
    <s v="inf. 200.000 smc"/>
  </r>
  <r>
    <n v="697"/>
    <s v="01611896005851"/>
    <x v="55"/>
    <s v="PROVINCE/REGIONE"/>
    <s v="RIONE SAN FRANCESCO"/>
    <s v="RIONERO IN VULTURE"/>
    <n v="39407.199999999997"/>
    <s v="ESTRA ENERGIA"/>
    <s v="inf. 200.000 smc"/>
  </r>
  <r>
    <n v="698"/>
    <s v="02430911119001"/>
    <x v="55"/>
    <s v="PROVINCE/REGIONE"/>
    <s v="VIA MONTICCHIO"/>
    <s v="RIONERO IN VULTURE"/>
    <n v="16795.578316799998"/>
    <s v="ESTRA ENERGIA"/>
    <s v="inf. 200.000 smc"/>
  </r>
  <r>
    <n v="699"/>
    <s v="02431802421001"/>
    <x v="55"/>
    <s v="PROVINCE/REGIONE"/>
    <s v="LOCALITA' SAN GIULIANO"/>
    <s v="BRIENZA"/>
    <n v="11863.214840000001"/>
    <s v="ESTRA ENERGIA"/>
    <s v="inf. 200.000 smc"/>
  </r>
  <r>
    <n v="700"/>
    <s v="02437801130001"/>
    <x v="55"/>
    <s v="PROVINCE/REGIONE"/>
    <s v="VIA ROMA"/>
    <s v="PESCOPAGANO"/>
    <n v="22855.200000000001"/>
    <s v="ESTRA ENERGIA"/>
    <s v="inf. 200.000 smc"/>
  </r>
  <r>
    <n v="701"/>
    <s v="07360000012548"/>
    <x v="55"/>
    <s v="PROVINCE/REGIONE"/>
    <s v="VIA FONTANELLE"/>
    <s v="MARSICO NUOVO"/>
    <n v="4584"/>
    <s v="ESTRA ENERGIA"/>
    <s v="inf. 200.000 smc"/>
  </r>
  <r>
    <n v="702"/>
    <s v="08180000008559"/>
    <x v="55"/>
    <s v="PROVINCE/REGIONE"/>
    <s v="LOCALITA' ALDO MORO"/>
    <s v="VIGGIANO"/>
    <n v="75000"/>
    <s v="ESTRA ENERGIA"/>
    <s v="inf. 200.000 smc"/>
  </r>
  <r>
    <n v="703"/>
    <s v="08180000012919"/>
    <x v="55"/>
    <s v="PROVINCE/REGIONE"/>
    <s v="VIA ACCADEMIA DEI RINASCENTI"/>
    <s v="VENOSA"/>
    <n v="36512"/>
    <s v="ESTRA ENERGIA"/>
    <s v="inf. 200.000 smc"/>
  </r>
  <r>
    <n v="704"/>
    <s v="08180000015965"/>
    <x v="55"/>
    <s v="PROVINCE/REGIONE"/>
    <s v="VIALE EUROPA"/>
    <s v="SANT'ARCANGELO"/>
    <n v="17265.599999999999"/>
    <s v="ESTRA ENERGIA"/>
    <s v="inf. 200.000 smc"/>
  </r>
  <r>
    <n v="705"/>
    <s v="08180000016974"/>
    <x v="55"/>
    <s v="PROVINCE/REGIONE"/>
    <s v="VIALE ITALIA"/>
    <s v="SANT'ARCANGELO"/>
    <n v="6417.6000192000001"/>
    <s v="ESTRA ENERGIA"/>
    <s v="inf. 200.000 smc"/>
  </r>
  <r>
    <n v="706"/>
    <s v="08180000017018"/>
    <x v="55"/>
    <s v="PROVINCE/REGIONE"/>
    <s v="VIA DEGLI ALTAVILLA"/>
    <s v="VENOSA"/>
    <n v="35515"/>
    <s v="ESTRA ENERGIA"/>
    <s v="inf. 200.000 smc"/>
  </r>
  <r>
    <n v="707"/>
    <s v="08180000021544"/>
    <x v="55"/>
    <s v="PROVINCE/REGIONE"/>
    <s v="VIA EMILIA"/>
    <s v="VENOSA"/>
    <n v="27414.4000848"/>
    <s v="ESTRA ENERGIA"/>
    <s v="inf. 200.000 smc"/>
  </r>
  <r>
    <n v="708"/>
    <s v="10430000023110"/>
    <x v="55"/>
    <s v="PROVINCE/REGIONE"/>
    <s v="VIALE ITALIA"/>
    <s v="SANT'ARCANGELO"/>
    <n v="7106.4"/>
    <s v="ESTRA ENERGIA"/>
    <s v="inf. 200.000 smc"/>
  </r>
  <r>
    <n v="709"/>
    <s v="10430000050483"/>
    <x v="55"/>
    <s v="PROVINCE/REGIONE"/>
    <s v="LARGO BONIFACIO DE LUCA"/>
    <s v="LATRONICO"/>
    <n v="11469.6"/>
    <s v="ESTRA ENERGIA"/>
    <s v="inf. 200.000 smc"/>
  </r>
  <r>
    <n v="710"/>
    <s v="10430000195903"/>
    <x v="55"/>
    <s v="PROVINCE/REGIONE"/>
    <s v="CONTRADA ANZOLECONTE"/>
    <s v="VIGGIANELLO"/>
    <n v="1170.4000000000001"/>
    <s v="ESTRA ENERGIA"/>
    <s v="inf. 200.000 smc"/>
  </r>
  <r>
    <n v="711"/>
    <s v="11270000000180"/>
    <x v="55"/>
    <s v="PROVINCE/REGIONE"/>
    <s v="RIONE PIETRO NENNI"/>
    <s v="ROTONDA"/>
    <n v="9848.7999999999993"/>
    <s v="ESTRA ENERGIA"/>
    <s v="inf. 200.000 smc"/>
  </r>
  <r>
    <n v="712"/>
    <s v="11270000000424"/>
    <x v="55"/>
    <s v="PROVINCE/REGIONE"/>
    <s v="VIA AMMIRAGLIO RUGGIERO"/>
    <s v="LAURIA"/>
    <n v="18989.599999999999"/>
    <s v="ESTRA ENERGIA"/>
    <s v="inf. 200.000 smc"/>
  </r>
  <r>
    <n v="713"/>
    <s v="11270000001608"/>
    <x v="55"/>
    <s v="PROVINCE/REGIONE"/>
    <s v="VIA CERSE DELLO SPEZIALE"/>
    <s v="LAURIA"/>
    <n v="4036"/>
    <s v="ESTRA ENERGIA"/>
    <s v="inf. 200.000 smc"/>
  </r>
  <r>
    <n v="714"/>
    <s v="11270000012756"/>
    <x v="55"/>
    <s v="PROVINCE/REGIONE"/>
    <s v="VIA RAVITA"/>
    <s v="LAURIA"/>
    <n v="16072"/>
    <s v="ESTRA ENERGIA"/>
    <s v="inf. 200.000 smc"/>
  </r>
  <r>
    <n v="715"/>
    <s v="11270000017883"/>
    <x v="55"/>
    <s v="PROVINCE/REGIONE"/>
    <s v="VIA ZIA PAGANA"/>
    <s v="MARATEA"/>
    <n v="10548.8"/>
    <s v="ESTRA ENERGIA"/>
    <s v="inf. 200.000 smc"/>
  </r>
  <r>
    <n v="716"/>
    <s v="15143811002929"/>
    <x v="55"/>
    <s v="PROVINCE/REGIONE"/>
    <s v="VIA SAN FRANCESCO"/>
    <s v="MARATEA"/>
    <n v="5468"/>
    <s v="ESTRA ENERGIA"/>
    <s v="inf. 200.000 smc"/>
  </r>
  <r>
    <n v="717"/>
    <s v="15143811002939"/>
    <x v="55"/>
    <s v="PROVINCE/REGIONE"/>
    <s v="VIA CAPPUCCINI"/>
    <s v="LAVELLO"/>
    <n v="2538.4"/>
    <s v="ESTRA ENERGIA"/>
    <s v="inf. 200.000 smc"/>
  </r>
  <r>
    <n v="718"/>
    <s v="15143811004735"/>
    <x v="55"/>
    <s v="PROVINCE/REGIONE"/>
    <s v="VIA CAPPUCCINI"/>
    <s v="LAVELLO"/>
    <n v="22572"/>
    <s v="ESTRA ENERGIA"/>
    <s v="inf. 200.000 smc"/>
  </r>
  <r>
    <n v="719"/>
    <s v="29640000000058"/>
    <x v="55"/>
    <s v="PROVINCE/REGIONE"/>
    <s v="CONTRADA PUPOLI"/>
    <s v="LAVELLO"/>
    <n v="18050"/>
    <s v="ESTRA ENERGIA"/>
    <s v="inf. 200.000 smc"/>
  </r>
  <r>
    <n v="720"/>
    <s v="61497216000081"/>
    <x v="55"/>
    <s v="PROVINCE/REGIONE"/>
    <s v="CONTRADA BRAIDA"/>
    <s v="LAURENZANA"/>
    <n v="3768"/>
    <s v="ESTRA ENERGIA"/>
    <s v="inf. 200.000 smc"/>
  </r>
  <r>
    <n v="721"/>
    <s v="00880000184260"/>
    <x v="56"/>
    <s v="PROVINCE/REGIONE"/>
    <s v="VIA PASQUALE POSTIGLIONE"/>
    <s v="TRAMUTOLA"/>
    <n v="42946.400000000001"/>
    <s v="ESTRA ENERGIA"/>
    <s v="inf. 200.000 smc"/>
  </r>
  <r>
    <n v="722"/>
    <s v="00881104686884"/>
    <x v="56"/>
    <s v="PROVINCE/REGIONE"/>
    <s v="CORSO GIUSEPPE GARIBALDI"/>
    <s v="POTENZA"/>
    <n v="3000"/>
    <s v="ESTRA ENERGIA"/>
    <s v="inf. 200.000 smc"/>
  </r>
  <r>
    <n v="723"/>
    <s v="00881104686892"/>
    <x v="56"/>
    <s v="PROVINCE/REGIONE"/>
    <s v="VIA NIZZA"/>
    <s v="ROMA"/>
    <n v="243.31517600000001"/>
    <s v="ESTRA ENERGIA"/>
    <s v="inf. 200.000 smc"/>
  </r>
  <r>
    <n v="724"/>
    <s v="00881104686926"/>
    <x v="56"/>
    <s v="PROVINCE/REGIONE"/>
    <s v="VIA NIZZA"/>
    <s v="ROMA"/>
    <n v="3957.1623519999994"/>
    <s v="ESTRA ENERGIA"/>
    <s v="inf. 200.000 smc"/>
  </r>
  <r>
    <n v="725"/>
    <s v="00882604266904"/>
    <x v="56"/>
    <s v="PROVINCE/REGIONE"/>
    <s v="VIA NIZZA"/>
    <s v="ROMA"/>
    <n v="122402.4"/>
    <s v="ESTRA ENERGIA"/>
    <s v="inf. 200.000 smc"/>
  </r>
  <r>
    <n v="726"/>
    <s v="00882604266938"/>
    <x v="56"/>
    <s v="PROVINCE/REGIONE"/>
    <s v="VIA ANZIO"/>
    <s v="POTENZA"/>
    <n v="13236"/>
    <s v="ESTRA ENERGIA"/>
    <s v="inf. 200.000 smc"/>
  </r>
  <r>
    <n v="727"/>
    <s v="00882604758454"/>
    <x v="56"/>
    <s v="PROVINCE/REGIONE"/>
    <s v="VIA ANZIO"/>
    <s v="POTENZA"/>
    <n v="18779.2"/>
    <s v="ESTRA ENERGIA"/>
    <s v="inf. 200.000 smc"/>
  </r>
  <r>
    <n v="728"/>
    <s v="00882604758595"/>
    <x v="56"/>
    <s v="PROVINCE/REGIONE"/>
    <s v="VIA ANZIO"/>
    <s v="POTENZA"/>
    <n v="11568.8"/>
    <s v="ESTRA ENERGIA"/>
    <s v="inf. 200.000 smc"/>
  </r>
  <r>
    <n v="729"/>
    <s v="00882608443815"/>
    <x v="56"/>
    <s v="PROVINCE/REGIONE"/>
    <s v="VIA FRANCESCO CRISPI"/>
    <s v="POTENZA"/>
    <n v="31033.599999999999"/>
    <s v="ESTRA ENERGIA"/>
    <s v="inf. 200.000 smc"/>
  </r>
  <r>
    <n v="730"/>
    <s v="00882610121895"/>
    <x v="56"/>
    <s v="PROVINCE/REGIONE"/>
    <s v="VIA PRETORIA"/>
    <s v="POTENZA"/>
    <n v="18000.8"/>
    <s v="ESTRA ENERGIA"/>
    <s v="inf. 200.000 smc"/>
  </r>
  <r>
    <n v="731"/>
    <s v="01611381001364"/>
    <x v="56"/>
    <s v="PROVINCE/REGIONE"/>
    <s v="CORSO UMBERTO I"/>
    <s v="POTENZA"/>
    <n v="6439.2"/>
    <s v="ESTRA ENERGIA"/>
    <s v="inf. 200.000 smc"/>
  </r>
  <r>
    <n v="732"/>
    <s v="01611453000925"/>
    <x v="56"/>
    <s v="PROVINCE/REGIONE"/>
    <s v="VIA PETROCELLI DELLA GATTINA"/>
    <s v="MARSICOVETERE"/>
    <n v="6006.4"/>
    <s v="ESTRA ENERGIA"/>
    <s v="inf. 200.000 smc"/>
  </r>
  <r>
    <n v="733"/>
    <s v="02090000041152"/>
    <x v="56"/>
    <s v="PROVINCE/REGIONE"/>
    <s v="VIALE CRISTOFORO COLOMBO"/>
    <s v="LAGONEGRO"/>
    <n v="3918.4"/>
    <s v="ESTRA ENERGIA"/>
    <s v="inf. 200.000 smc"/>
  </r>
  <r>
    <n v="734"/>
    <s v="61491391003444"/>
    <x v="56"/>
    <s v="PROVINCE/REGIONE"/>
    <s v="CORSO ALCIDE DE GASPERI"/>
    <s v="POLICORO"/>
    <n v="7336.8"/>
    <s v="ESTRA ENERGIA"/>
    <s v="inf. 200.000 smc"/>
  </r>
  <r>
    <m/>
    <m/>
    <x v="56"/>
    <s v="PROVINCE/REGIONE"/>
    <s v="ZONA INDUSTRIALE"/>
    <s v="SENISE"/>
    <n v="7336.8"/>
    <s v="ESTRA ENERGIA"/>
    <s v="inf. 200.000 sm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600955-67A1-40D0-9A31-4DC7997882AA}" name="Tabella pivot1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 rowHeaderCaption="ENTE">
  <location ref="A1:B59" firstHeaderRow="1" firstDataRow="1" firstDataCol="1"/>
  <pivotFields count="9">
    <pivotField showAll="0"/>
    <pivotField showAll="0"/>
    <pivotField axis="axisRow" showAl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2"/>
  </rowFields>
  <rowItems count="5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 t="grand">
      <x/>
    </i>
  </rowItems>
  <colItems count="1">
    <i/>
  </colItems>
  <dataFields count="1">
    <dataField name="CONSUMI ANNUI" fld="6" baseField="0" baseItem="0" numFmtId="4"/>
  </dataFields>
  <formats count="1">
    <format dxfId="2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9A91EDD-377D-4AC7-9E9C-12D840D2AEF4}" name="Tabella43" displayName="Tabella43" ref="A1:H704" totalsRowCount="1" headerRowDxfId="27" dataDxfId="26" totalsRowDxfId="25">
  <autoFilter ref="A1:H703" xr:uid="{38293B80-F81C-4ED4-A31B-5ACF3A56A115}"/>
  <tableColumns count="8">
    <tableColumn id="16" xr3:uid="{12F74DA3-D6D5-4CB4-A7AD-39CAEBDEA161}" name="N." dataDxfId="24" totalsRowDxfId="23"/>
    <tableColumn id="1" xr3:uid="{F78FC324-2FBC-4803-B026-5AA400288EE1}" name="PDR" dataDxfId="22" totalsRowDxfId="21"/>
    <tableColumn id="2" xr3:uid="{68067996-0694-4139-885C-55FA4E7B7ABF}" name="RAGIONE SOCIALE" dataDxfId="20" totalsRowDxfId="19"/>
    <tableColumn id="17" xr3:uid="{0F37E884-F43C-4C61-8937-C219B6D2FC74}" name="TIPOLOGIA ENTI" dataDxfId="18" totalsRowDxfId="17"/>
    <tableColumn id="3" xr3:uid="{F4F74CD7-1152-4CFC-9E2F-43823907D92F}" name="Via" dataDxfId="16" totalsRowDxfId="15"/>
    <tableColumn id="5" xr3:uid="{2B4A8DD0-44C4-48C9-8073-FD7FE4BF312B}" name="Comune" dataDxfId="14" totalsRowDxfId="13"/>
    <tableColumn id="11" xr3:uid="{2BC273A2-9DB4-449A-9ADB-6F731048223D}" name="Consumi anno termico 2024-2025 [smc]2" totalsRowFunction="sum" dataDxfId="12" totalsRowDxfId="11"/>
    <tableColumn id="13" xr3:uid="{E616D0D5-8B2D-4466-A6E2-914751A587F9}" name="Scaglione di consumo" dataDxfId="10" totalsRowDxfId="9">
      <calculatedColumnFormula>IF(Tabella43[[#This Row],[Consumi anno termico 2024-2025 '[smc']2]]&lt;200000,"inf. 200.000 smc")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workbookViewId="0">
      <selection activeCell="G31" sqref="G31"/>
    </sheetView>
  </sheetViews>
  <sheetFormatPr defaultColWidth="0" defaultRowHeight="15" zeroHeight="1" x14ac:dyDescent="0.25"/>
  <cols>
    <col min="1" max="9" width="9.140625" style="1" customWidth="1"/>
    <col min="10" max="16384" width="9.140625" style="1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</sheetData>
  <printOptions horizontalCentered="1"/>
  <pageMargins left="0.70866141732283472" right="0.70866141732283472" top="0.94488188976377963" bottom="0.74803149606299213" header="0.31496062992125984" footer="0.31496062992125984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5DC04-221C-6840-AE95-0AB59ADFBA91}">
  <sheetPr>
    <tabColor rgb="FF92D050"/>
  </sheetPr>
  <dimension ref="A1:L17"/>
  <sheetViews>
    <sheetView tabSelected="1" zoomScaleNormal="100" workbookViewId="0">
      <selection activeCell="F30" sqref="F30"/>
    </sheetView>
  </sheetViews>
  <sheetFormatPr defaultColWidth="11.42578125" defaultRowHeight="15" x14ac:dyDescent="0.25"/>
  <cols>
    <col min="1" max="1" width="48.5703125" customWidth="1"/>
    <col min="2" max="2" width="35.140625" bestFit="1" customWidth="1"/>
    <col min="6" max="6" width="9" customWidth="1"/>
    <col min="11" max="11" width="30" hidden="1" customWidth="1"/>
    <col min="12" max="12" width="11.42578125" hidden="1" customWidth="1"/>
  </cols>
  <sheetData>
    <row r="1" spans="1:12" ht="15.75" x14ac:dyDescent="0.25">
      <c r="A1" s="90" t="s">
        <v>1621</v>
      </c>
      <c r="B1" s="91"/>
      <c r="C1" s="91"/>
      <c r="D1" s="91"/>
      <c r="E1" s="91"/>
      <c r="F1" s="91"/>
      <c r="K1" t="s">
        <v>1618</v>
      </c>
      <c r="L1">
        <f>'Tabelle Disciplinare '!C9+'Tabelle Disciplinare '!C10</f>
        <v>39.25</v>
      </c>
    </row>
    <row r="2" spans="1:12" x14ac:dyDescent="0.25">
      <c r="A2" s="92"/>
      <c r="B2" s="92"/>
      <c r="C2" s="92"/>
      <c r="D2" s="92"/>
      <c r="E2" s="92"/>
      <c r="F2" s="92"/>
      <c r="K2" t="s">
        <v>1619</v>
      </c>
      <c r="L2">
        <f>'Tabelle Disciplinare '!D9+'Tabelle Disciplinare '!D10</f>
        <v>45</v>
      </c>
    </row>
    <row r="3" spans="1:12" x14ac:dyDescent="0.25">
      <c r="A3" s="93" t="s">
        <v>1620</v>
      </c>
      <c r="B3" s="89" t="s">
        <v>1619</v>
      </c>
      <c r="C3" s="94" t="s">
        <v>1625</v>
      </c>
      <c r="D3" s="92"/>
      <c r="E3" s="92"/>
      <c r="F3" s="92"/>
      <c r="K3" t="s">
        <v>1623</v>
      </c>
      <c r="L3">
        <v>12</v>
      </c>
    </row>
    <row r="4" spans="1:12" x14ac:dyDescent="0.25">
      <c r="A4" s="92"/>
      <c r="B4" s="92"/>
      <c r="C4" s="92"/>
      <c r="D4" s="92"/>
      <c r="E4" s="92"/>
      <c r="F4" s="92"/>
    </row>
    <row r="5" spans="1:12" x14ac:dyDescent="0.25">
      <c r="A5" s="95" t="s">
        <v>1597</v>
      </c>
      <c r="B5" s="96">
        <v>44</v>
      </c>
      <c r="C5" s="92"/>
      <c r="D5" s="92"/>
      <c r="E5" s="92"/>
      <c r="F5" s="92"/>
    </row>
    <row r="6" spans="1:12" x14ac:dyDescent="0.25">
      <c r="A6" s="93" t="s">
        <v>1598</v>
      </c>
      <c r="B6" s="96">
        <v>1.27</v>
      </c>
      <c r="C6" s="92" t="s">
        <v>1615</v>
      </c>
      <c r="D6" s="92"/>
      <c r="E6" s="92"/>
      <c r="F6" s="92"/>
    </row>
    <row r="7" spans="1:12" x14ac:dyDescent="0.25">
      <c r="A7" s="93" t="s">
        <v>1599</v>
      </c>
      <c r="B7" s="96">
        <f>VLOOKUP(B3,K1:L2,2)</f>
        <v>45</v>
      </c>
      <c r="C7" s="92"/>
      <c r="D7" s="92"/>
      <c r="E7" s="92"/>
      <c r="F7" s="92"/>
    </row>
    <row r="8" spans="1:12" x14ac:dyDescent="0.25">
      <c r="A8" s="93" t="s">
        <v>1600</v>
      </c>
      <c r="B8" s="96">
        <f>SUM(B5:B7)</f>
        <v>90.27000000000001</v>
      </c>
      <c r="C8" s="92"/>
      <c r="D8" s="92"/>
      <c r="E8" s="92"/>
      <c r="F8" s="92"/>
    </row>
    <row r="9" spans="1:12" x14ac:dyDescent="0.25">
      <c r="A9" s="93"/>
      <c r="B9" s="96"/>
      <c r="C9" s="92"/>
      <c r="D9" s="92"/>
      <c r="E9" s="92"/>
      <c r="F9" s="92"/>
    </row>
    <row r="10" spans="1:12" x14ac:dyDescent="0.25">
      <c r="A10" s="93" t="s">
        <v>1622</v>
      </c>
      <c r="B10" s="88">
        <v>12</v>
      </c>
      <c r="C10" s="94" t="s">
        <v>1624</v>
      </c>
      <c r="D10" s="92"/>
      <c r="E10" s="92"/>
      <c r="F10" s="92"/>
    </row>
    <row r="11" spans="1:12" x14ac:dyDescent="0.25">
      <c r="A11" s="93" t="s">
        <v>1616</v>
      </c>
      <c r="B11" s="68">
        <v>1291817.9921056</v>
      </c>
      <c r="C11" s="94" t="s">
        <v>1617</v>
      </c>
      <c r="D11" s="92"/>
      <c r="E11" s="92"/>
      <c r="F11" s="92"/>
    </row>
    <row r="12" spans="1:12" x14ac:dyDescent="0.25">
      <c r="A12" s="93"/>
      <c r="B12" s="84"/>
      <c r="C12" s="94"/>
      <c r="D12" s="92"/>
      <c r="E12" s="92"/>
      <c r="F12" s="92"/>
    </row>
    <row r="13" spans="1:12" x14ac:dyDescent="0.25">
      <c r="A13" s="99" t="s">
        <v>1627</v>
      </c>
      <c r="B13" s="100">
        <f>B11*(B10/L3)*(B8/100)</f>
        <v>1166124.1014737252</v>
      </c>
      <c r="C13" s="97" t="s">
        <v>1601</v>
      </c>
      <c r="D13" s="92"/>
      <c r="E13" s="92"/>
      <c r="F13" s="92"/>
    </row>
    <row r="14" spans="1:12" x14ac:dyDescent="0.25">
      <c r="A14" s="93" t="s">
        <v>1613</v>
      </c>
      <c r="B14" s="85">
        <f>B11*(B8/100)*0.5</f>
        <v>583062.05073686258</v>
      </c>
      <c r="C14" s="97" t="s">
        <v>1601</v>
      </c>
      <c r="D14" s="92"/>
      <c r="E14" s="92"/>
      <c r="F14" s="92"/>
    </row>
    <row r="15" spans="1:12" x14ac:dyDescent="0.25">
      <c r="A15" s="93" t="s">
        <v>1614</v>
      </c>
      <c r="B15" s="85">
        <f>B13*0.2</f>
        <v>233224.82029474503</v>
      </c>
      <c r="C15" s="97" t="s">
        <v>1601</v>
      </c>
      <c r="D15" s="92"/>
      <c r="E15" s="92"/>
      <c r="F15" s="92"/>
    </row>
    <row r="16" spans="1:12" x14ac:dyDescent="0.25">
      <c r="A16" s="98" t="s">
        <v>1626</v>
      </c>
      <c r="B16" s="86">
        <f>B14+B15</f>
        <v>816286.87103160762</v>
      </c>
      <c r="C16" s="97" t="s">
        <v>1601</v>
      </c>
      <c r="D16" s="92"/>
      <c r="E16" s="92"/>
      <c r="F16" s="92"/>
    </row>
    <row r="17" spans="1:6" x14ac:dyDescent="0.25">
      <c r="A17" s="93" t="s">
        <v>1628</v>
      </c>
      <c r="B17" s="87">
        <f>B13+B14+B15</f>
        <v>1982410.9725053327</v>
      </c>
      <c r="C17" s="97" t="s">
        <v>1601</v>
      </c>
      <c r="D17" s="92"/>
      <c r="E17" s="92"/>
      <c r="F17" s="92"/>
    </row>
  </sheetData>
  <sheetProtection algorithmName="SHA-512" hashValue="euDhRHPLh2z5VJNjO4vNjqxy8bjMqNNq2Xe3/InumUqn2G9hYXLc2TdxNXRASHTE/LCNPR+AuAq9gL112k9iZw==" saltValue="GQ1hvNbPpAjFb/lOJvXvSQ==" spinCount="100000" sheet="1" objects="1" scenarios="1"/>
  <dataValidations count="1">
    <dataValidation type="list" allowBlank="1" showInputMessage="1" showErrorMessage="1" sqref="B3" xr:uid="{C88C3815-5AAE-ED40-AA08-DA6EC37D789D}">
      <formula1>$K$1:$K$2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B0A62-B4D5-4E62-878E-FC95F1CE8001}">
  <sheetPr>
    <tabColor rgb="FF92D050"/>
  </sheetPr>
  <dimension ref="A1:B59"/>
  <sheetViews>
    <sheetView workbookViewId="0">
      <selection activeCell="B18" sqref="B18"/>
    </sheetView>
  </sheetViews>
  <sheetFormatPr defaultColWidth="8.85546875" defaultRowHeight="15" x14ac:dyDescent="0.25"/>
  <cols>
    <col min="1" max="1" width="61.28515625" bestFit="1" customWidth="1"/>
    <col min="2" max="2" width="46.7109375" bestFit="1" customWidth="1"/>
  </cols>
  <sheetData>
    <row r="1" spans="1:2" x14ac:dyDescent="0.25">
      <c r="A1" s="65" t="s">
        <v>1611</v>
      </c>
      <c r="B1" t="s">
        <v>1612</v>
      </c>
    </row>
    <row r="2" spans="1:2" x14ac:dyDescent="0.25">
      <c r="A2" s="66" t="s">
        <v>35</v>
      </c>
      <c r="B2" s="67">
        <v>25433</v>
      </c>
    </row>
    <row r="3" spans="1:2" x14ac:dyDescent="0.25">
      <c r="A3" s="66" t="s">
        <v>39</v>
      </c>
      <c r="B3" s="67">
        <v>23809</v>
      </c>
    </row>
    <row r="4" spans="1:2" x14ac:dyDescent="0.25">
      <c r="A4" s="66" t="s">
        <v>1163</v>
      </c>
      <c r="B4" s="67">
        <v>2704488.4030487994</v>
      </c>
    </row>
    <row r="5" spans="1:2" x14ac:dyDescent="0.25">
      <c r="A5" s="66" t="s">
        <v>1170</v>
      </c>
      <c r="B5" s="67">
        <v>40056</v>
      </c>
    </row>
    <row r="6" spans="1:2" x14ac:dyDescent="0.25">
      <c r="A6" s="66" t="s">
        <v>1172</v>
      </c>
      <c r="B6" s="67">
        <v>39309</v>
      </c>
    </row>
    <row r="7" spans="1:2" x14ac:dyDescent="0.25">
      <c r="A7" s="66" t="s">
        <v>1174</v>
      </c>
      <c r="B7" s="67">
        <v>103733</v>
      </c>
    </row>
    <row r="8" spans="1:2" x14ac:dyDescent="0.25">
      <c r="A8" s="66" t="s">
        <v>115</v>
      </c>
      <c r="B8" s="67">
        <v>9567</v>
      </c>
    </row>
    <row r="9" spans="1:2" x14ac:dyDescent="0.25">
      <c r="A9" s="66" t="s">
        <v>118</v>
      </c>
      <c r="B9" s="67">
        <v>9110</v>
      </c>
    </row>
    <row r="10" spans="1:2" x14ac:dyDescent="0.25">
      <c r="A10" s="66" t="s">
        <v>120</v>
      </c>
      <c r="B10" s="67">
        <v>3555</v>
      </c>
    </row>
    <row r="11" spans="1:2" x14ac:dyDescent="0.25">
      <c r="A11" s="66" t="s">
        <v>1171</v>
      </c>
      <c r="B11" s="67">
        <v>13243</v>
      </c>
    </row>
    <row r="12" spans="1:2" x14ac:dyDescent="0.25">
      <c r="A12" s="66" t="s">
        <v>302</v>
      </c>
      <c r="B12" s="67">
        <v>5104912.8</v>
      </c>
    </row>
    <row r="13" spans="1:2" x14ac:dyDescent="0.25">
      <c r="A13" s="66" t="s">
        <v>1164</v>
      </c>
      <c r="B13" s="67">
        <v>1291817.9921056</v>
      </c>
    </row>
    <row r="14" spans="1:2" x14ac:dyDescent="0.25">
      <c r="A14" s="66" t="s">
        <v>311</v>
      </c>
      <c r="B14" s="67">
        <v>966264.8</v>
      </c>
    </row>
    <row r="15" spans="1:2" x14ac:dyDescent="0.25">
      <c r="A15" s="66" t="s">
        <v>1165</v>
      </c>
      <c r="B15" s="67">
        <v>35659.199999999997</v>
      </c>
    </row>
    <row r="16" spans="1:2" x14ac:dyDescent="0.25">
      <c r="A16" s="66" t="s">
        <v>1168</v>
      </c>
      <c r="B16" s="67">
        <v>54609.599999999999</v>
      </c>
    </row>
    <row r="17" spans="1:2" x14ac:dyDescent="0.25">
      <c r="A17" s="66" t="s">
        <v>321</v>
      </c>
      <c r="B17" s="67">
        <v>183711.94902399997</v>
      </c>
    </row>
    <row r="18" spans="1:2" x14ac:dyDescent="0.25">
      <c r="A18" s="66" t="s">
        <v>343</v>
      </c>
      <c r="B18" s="67">
        <v>28343.9747584</v>
      </c>
    </row>
    <row r="19" spans="1:2" x14ac:dyDescent="0.25">
      <c r="A19" s="66" t="s">
        <v>1175</v>
      </c>
      <c r="B19" s="67">
        <v>22688.231875999998</v>
      </c>
    </row>
    <row r="20" spans="1:2" x14ac:dyDescent="0.25">
      <c r="A20" s="66" t="s">
        <v>355</v>
      </c>
      <c r="B20" s="67">
        <v>81920.558502400003</v>
      </c>
    </row>
    <row r="21" spans="1:2" x14ac:dyDescent="0.25">
      <c r="A21" s="66" t="s">
        <v>369</v>
      </c>
      <c r="B21" s="67">
        <v>11507.2395896</v>
      </c>
    </row>
    <row r="22" spans="1:2" x14ac:dyDescent="0.25">
      <c r="A22" s="66" t="s">
        <v>373</v>
      </c>
      <c r="B22" s="67">
        <v>37966.384965600002</v>
      </c>
    </row>
    <row r="23" spans="1:2" x14ac:dyDescent="0.25">
      <c r="A23" s="66" t="s">
        <v>1167</v>
      </c>
      <c r="B23" s="67">
        <v>11721.3666168</v>
      </c>
    </row>
    <row r="24" spans="1:2" x14ac:dyDescent="0.25">
      <c r="A24" s="66" t="s">
        <v>381</v>
      </c>
      <c r="B24" s="67">
        <v>35508.2282768</v>
      </c>
    </row>
    <row r="25" spans="1:2" x14ac:dyDescent="0.25">
      <c r="A25" s="66" t="s">
        <v>389</v>
      </c>
      <c r="B25" s="67">
        <v>37662.363560800004</v>
      </c>
    </row>
    <row r="26" spans="1:2" x14ac:dyDescent="0.25">
      <c r="A26" s="66" t="s">
        <v>395</v>
      </c>
      <c r="B26" s="67">
        <v>15729.986417600001</v>
      </c>
    </row>
    <row r="27" spans="1:2" x14ac:dyDescent="0.25">
      <c r="A27" s="66" t="s">
        <v>404</v>
      </c>
      <c r="B27" s="67">
        <v>36450.002876800005</v>
      </c>
    </row>
    <row r="28" spans="1:2" x14ac:dyDescent="0.25">
      <c r="A28" s="66" t="s">
        <v>416</v>
      </c>
      <c r="B28" s="67">
        <v>31004.283718399998</v>
      </c>
    </row>
    <row r="29" spans="1:2" x14ac:dyDescent="0.25">
      <c r="A29" s="66" t="s">
        <v>1169</v>
      </c>
      <c r="B29" s="67">
        <v>42781.878052799999</v>
      </c>
    </row>
    <row r="30" spans="1:2" x14ac:dyDescent="0.25">
      <c r="A30" s="66" t="s">
        <v>431</v>
      </c>
      <c r="B30" s="67">
        <v>12842.880576</v>
      </c>
    </row>
    <row r="31" spans="1:2" x14ac:dyDescent="0.25">
      <c r="A31" s="66" t="s">
        <v>440</v>
      </c>
      <c r="B31" s="67">
        <v>48664.588580000003</v>
      </c>
    </row>
    <row r="32" spans="1:2" x14ac:dyDescent="0.25">
      <c r="A32" s="66" t="s">
        <v>450</v>
      </c>
      <c r="B32" s="67">
        <v>38329.611112799997</v>
      </c>
    </row>
    <row r="33" spans="1:2" x14ac:dyDescent="0.25">
      <c r="A33" s="66" t="s">
        <v>1178</v>
      </c>
      <c r="B33" s="67">
        <v>29888.600000000002</v>
      </c>
    </row>
    <row r="34" spans="1:2" x14ac:dyDescent="0.25">
      <c r="A34" s="66" t="s">
        <v>460</v>
      </c>
      <c r="B34" s="67">
        <v>242179.45832079998</v>
      </c>
    </row>
    <row r="35" spans="1:2" x14ac:dyDescent="0.25">
      <c r="A35" s="66" t="s">
        <v>488</v>
      </c>
      <c r="B35" s="67">
        <v>24009.597056000002</v>
      </c>
    </row>
    <row r="36" spans="1:2" x14ac:dyDescent="0.25">
      <c r="A36" s="66" t="s">
        <v>497</v>
      </c>
      <c r="B36" s="67">
        <v>44288.370144799999</v>
      </c>
    </row>
    <row r="37" spans="1:2" x14ac:dyDescent="0.25">
      <c r="A37" s="66" t="s">
        <v>508</v>
      </c>
      <c r="B37" s="67">
        <v>42286.16109999999</v>
      </c>
    </row>
    <row r="38" spans="1:2" x14ac:dyDescent="0.25">
      <c r="A38" s="66" t="s">
        <v>516</v>
      </c>
      <c r="B38" s="67">
        <v>19561.228391199998</v>
      </c>
    </row>
    <row r="39" spans="1:2" x14ac:dyDescent="0.25">
      <c r="A39" s="66" t="s">
        <v>522</v>
      </c>
      <c r="B39" s="67">
        <v>46777.719692799998</v>
      </c>
    </row>
    <row r="40" spans="1:2" x14ac:dyDescent="0.25">
      <c r="A40" s="66" t="s">
        <v>531</v>
      </c>
      <c r="B40" s="67">
        <v>63815.261198399996</v>
      </c>
    </row>
    <row r="41" spans="1:2" x14ac:dyDescent="0.25">
      <c r="A41" s="66" t="s">
        <v>539</v>
      </c>
      <c r="B41" s="67">
        <v>53449.740580800004</v>
      </c>
    </row>
    <row r="42" spans="1:2" x14ac:dyDescent="0.25">
      <c r="A42" s="66" t="s">
        <v>550</v>
      </c>
      <c r="B42" s="67">
        <v>26044.2</v>
      </c>
    </row>
    <row r="43" spans="1:2" x14ac:dyDescent="0.25">
      <c r="A43" s="66" t="s">
        <v>558</v>
      </c>
      <c r="B43" s="67">
        <v>995911.18865599984</v>
      </c>
    </row>
    <row r="44" spans="1:2" x14ac:dyDescent="0.25">
      <c r="A44" s="66" t="s">
        <v>615</v>
      </c>
      <c r="B44" s="67">
        <v>136654.0131296</v>
      </c>
    </row>
    <row r="45" spans="1:2" x14ac:dyDescent="0.25">
      <c r="A45" s="66" t="s">
        <v>635</v>
      </c>
      <c r="B45" s="67">
        <v>40312.400000000001</v>
      </c>
    </row>
    <row r="46" spans="1:2" x14ac:dyDescent="0.25">
      <c r="A46" s="66" t="s">
        <v>1177</v>
      </c>
      <c r="B46" s="67">
        <v>22303.220276</v>
      </c>
    </row>
    <row r="47" spans="1:2" x14ac:dyDescent="0.25">
      <c r="A47" s="66" t="s">
        <v>641</v>
      </c>
      <c r="B47" s="67">
        <v>25081.3599024</v>
      </c>
    </row>
    <row r="48" spans="1:2" x14ac:dyDescent="0.25">
      <c r="A48" s="66" t="s">
        <v>1180</v>
      </c>
      <c r="B48" s="67">
        <v>38269.749099199995</v>
      </c>
    </row>
    <row r="49" spans="1:2" x14ac:dyDescent="0.25">
      <c r="A49" s="66" t="s">
        <v>1173</v>
      </c>
      <c r="B49" s="67">
        <v>28225.0003536</v>
      </c>
    </row>
    <row r="50" spans="1:2" x14ac:dyDescent="0.25">
      <c r="A50" s="66" t="s">
        <v>1176</v>
      </c>
      <c r="B50" s="67">
        <v>50858.511051999994</v>
      </c>
    </row>
    <row r="51" spans="1:2" x14ac:dyDescent="0.25">
      <c r="A51" s="66" t="s">
        <v>1179</v>
      </c>
      <c r="B51" s="67">
        <v>41281.823829599998</v>
      </c>
    </row>
    <row r="52" spans="1:2" x14ac:dyDescent="0.25">
      <c r="A52" s="66" t="s">
        <v>648</v>
      </c>
      <c r="B52" s="67">
        <v>31211.464552000001</v>
      </c>
    </row>
    <row r="53" spans="1:2" x14ac:dyDescent="0.25">
      <c r="A53" s="66" t="s">
        <v>662</v>
      </c>
      <c r="B53" s="67">
        <v>64859.035253599992</v>
      </c>
    </row>
    <row r="54" spans="1:2" x14ac:dyDescent="0.25">
      <c r="A54" s="66" t="s">
        <v>674</v>
      </c>
      <c r="B54" s="67">
        <v>137146.5459344</v>
      </c>
    </row>
    <row r="55" spans="1:2" x14ac:dyDescent="0.25">
      <c r="A55" s="66" t="s">
        <v>1181</v>
      </c>
      <c r="B55" s="67">
        <v>17228.8</v>
      </c>
    </row>
    <row r="56" spans="1:2" x14ac:dyDescent="0.25">
      <c r="A56" s="66" t="s">
        <v>1166</v>
      </c>
      <c r="B56" s="67">
        <v>18871.2</v>
      </c>
    </row>
    <row r="57" spans="1:2" x14ac:dyDescent="0.25">
      <c r="A57" s="66" t="s">
        <v>707</v>
      </c>
      <c r="B57" s="67">
        <v>1443536.3257256004</v>
      </c>
    </row>
    <row r="58" spans="1:2" x14ac:dyDescent="0.25">
      <c r="A58" s="66" t="s">
        <v>787</v>
      </c>
      <c r="B58" s="67">
        <v>296205.27752800006</v>
      </c>
    </row>
    <row r="59" spans="1:2" x14ac:dyDescent="0.25">
      <c r="A59" s="66" t="s">
        <v>1610</v>
      </c>
      <c r="B59" s="67">
        <v>15082657.575436</v>
      </c>
    </row>
  </sheetData>
  <sheetProtection algorithmName="SHA-512" hashValue="udgVlTr5gN2xF7wyJr5ai9i4OUw+v+yk6KXh7NBEZIcRWTBBjGzq471FVnwC+0MlhgUd4s+Ph7z4t8/eJCGa9w==" saltValue="2Nyfz8HXqJGirxEi3fRQK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5DA6E-D623-43B2-BDC2-322FCA72C392}">
  <sheetPr>
    <tabColor rgb="FF92D050"/>
    <pageSetUpPr fitToPage="1"/>
  </sheetPr>
  <dimension ref="A1:M95"/>
  <sheetViews>
    <sheetView zoomScaleNormal="100" zoomScaleSheetLayoutView="85" zoomScalePageLayoutView="86" workbookViewId="0">
      <selection activeCell="F24" sqref="F24"/>
    </sheetView>
  </sheetViews>
  <sheetFormatPr defaultColWidth="8.85546875" defaultRowHeight="15" x14ac:dyDescent="0.25"/>
  <cols>
    <col min="1" max="1" width="48.42578125" bestFit="1" customWidth="1"/>
    <col min="2" max="2" width="18.28515625" bestFit="1" customWidth="1"/>
    <col min="3" max="3" width="28" customWidth="1"/>
    <col min="4" max="4" width="26" bestFit="1" customWidth="1"/>
    <col min="5" max="5" width="9.42578125" bestFit="1" customWidth="1"/>
    <col min="6" max="6" width="8.85546875" bestFit="1" customWidth="1"/>
    <col min="7" max="7" width="18.85546875" bestFit="1" customWidth="1"/>
    <col min="8" max="8" width="13.42578125" bestFit="1" customWidth="1"/>
    <col min="9" max="9" width="17.85546875" bestFit="1" customWidth="1"/>
    <col min="10" max="10" width="12.42578125" bestFit="1" customWidth="1"/>
  </cols>
  <sheetData>
    <row r="1" spans="1:10" ht="30" x14ac:dyDescent="0.25">
      <c r="A1" s="20" t="s">
        <v>30</v>
      </c>
      <c r="B1" s="21" t="s">
        <v>801</v>
      </c>
      <c r="C1" s="21" t="s">
        <v>802</v>
      </c>
      <c r="D1" s="21" t="s">
        <v>803</v>
      </c>
      <c r="E1" s="21" t="s">
        <v>804</v>
      </c>
      <c r="F1" s="21" t="s">
        <v>805</v>
      </c>
      <c r="G1" s="22" t="s">
        <v>806</v>
      </c>
      <c r="H1" s="22" t="s">
        <v>807</v>
      </c>
      <c r="I1" s="21" t="s">
        <v>808</v>
      </c>
      <c r="J1" s="23" t="s">
        <v>809</v>
      </c>
    </row>
    <row r="2" spans="1:10" x14ac:dyDescent="0.25">
      <c r="A2" s="30" t="s">
        <v>991</v>
      </c>
      <c r="B2" s="31" t="s">
        <v>2</v>
      </c>
      <c r="C2" s="31" t="s">
        <v>992</v>
      </c>
      <c r="D2" s="31" t="s">
        <v>993</v>
      </c>
      <c r="E2" s="31" t="s">
        <v>819</v>
      </c>
      <c r="F2" s="32">
        <v>85010</v>
      </c>
      <c r="G2" s="33">
        <v>50720</v>
      </c>
      <c r="H2" s="34" t="s">
        <v>814</v>
      </c>
      <c r="I2" s="31" t="s">
        <v>815</v>
      </c>
      <c r="J2" s="35" t="s">
        <v>75</v>
      </c>
    </row>
    <row r="3" spans="1:10" x14ac:dyDescent="0.25">
      <c r="A3" s="24" t="s">
        <v>931</v>
      </c>
      <c r="B3" s="25" t="s">
        <v>2</v>
      </c>
      <c r="C3" s="25" t="s">
        <v>932</v>
      </c>
      <c r="D3" s="25" t="s">
        <v>933</v>
      </c>
      <c r="E3" s="25" t="s">
        <v>813</v>
      </c>
      <c r="F3" s="26">
        <v>75011</v>
      </c>
      <c r="G3" s="27">
        <v>34193</v>
      </c>
      <c r="H3" s="28" t="s">
        <v>814</v>
      </c>
      <c r="I3" s="25" t="s">
        <v>815</v>
      </c>
      <c r="J3" s="29" t="s">
        <v>75</v>
      </c>
    </row>
    <row r="4" spans="1:10" x14ac:dyDescent="0.25">
      <c r="A4" s="30" t="s">
        <v>976</v>
      </c>
      <c r="B4" s="31" t="s">
        <v>2</v>
      </c>
      <c r="C4" s="31" t="s">
        <v>977</v>
      </c>
      <c r="D4" s="31" t="s">
        <v>978</v>
      </c>
      <c r="E4" s="31" t="s">
        <v>819</v>
      </c>
      <c r="F4" s="32">
        <v>85010</v>
      </c>
      <c r="G4" s="33">
        <v>45686</v>
      </c>
      <c r="H4" s="34" t="s">
        <v>814</v>
      </c>
      <c r="I4" s="31" t="s">
        <v>815</v>
      </c>
      <c r="J4" s="35" t="s">
        <v>75</v>
      </c>
    </row>
    <row r="5" spans="1:10" x14ac:dyDescent="0.25">
      <c r="A5" s="24" t="s">
        <v>844</v>
      </c>
      <c r="B5" s="25" t="s">
        <v>2</v>
      </c>
      <c r="C5" s="25" t="s">
        <v>845</v>
      </c>
      <c r="D5" s="25" t="s">
        <v>846</v>
      </c>
      <c r="E5" s="25" t="s">
        <v>813</v>
      </c>
      <c r="F5" s="26">
        <v>75010</v>
      </c>
      <c r="G5" s="27">
        <v>39114</v>
      </c>
      <c r="H5" s="28" t="s">
        <v>814</v>
      </c>
      <c r="I5" s="25" t="s">
        <v>815</v>
      </c>
      <c r="J5" s="29" t="s">
        <v>75</v>
      </c>
    </row>
    <row r="6" spans="1:10" x14ac:dyDescent="0.25">
      <c r="A6" s="30" t="s">
        <v>1000</v>
      </c>
      <c r="B6" s="31" t="s">
        <v>2</v>
      </c>
      <c r="C6" s="31" t="s">
        <v>1001</v>
      </c>
      <c r="D6" s="31" t="s">
        <v>1002</v>
      </c>
      <c r="E6" s="31" t="s">
        <v>819</v>
      </c>
      <c r="F6" s="32">
        <v>85010</v>
      </c>
      <c r="G6" s="33">
        <v>73142</v>
      </c>
      <c r="H6" s="34" t="s">
        <v>814</v>
      </c>
      <c r="I6" s="31" t="s">
        <v>815</v>
      </c>
      <c r="J6" s="35" t="s">
        <v>75</v>
      </c>
    </row>
    <row r="7" spans="1:10" x14ac:dyDescent="0.25">
      <c r="A7" s="24" t="s">
        <v>874</v>
      </c>
      <c r="B7" s="25" t="s">
        <v>2</v>
      </c>
      <c r="C7" s="25" t="s">
        <v>875</v>
      </c>
      <c r="D7" s="25" t="s">
        <v>876</v>
      </c>
      <c r="E7" s="25" t="s">
        <v>819</v>
      </c>
      <c r="F7" s="26">
        <v>85010</v>
      </c>
      <c r="G7" s="27">
        <v>22992</v>
      </c>
      <c r="H7" s="28" t="s">
        <v>814</v>
      </c>
      <c r="I7" s="25" t="s">
        <v>815</v>
      </c>
      <c r="J7" s="29" t="s">
        <v>75</v>
      </c>
    </row>
    <row r="8" spans="1:10" x14ac:dyDescent="0.25">
      <c r="A8" s="30" t="s">
        <v>997</v>
      </c>
      <c r="B8" s="31" t="s">
        <v>2</v>
      </c>
      <c r="C8" s="31" t="s">
        <v>998</v>
      </c>
      <c r="D8" s="31" t="s">
        <v>999</v>
      </c>
      <c r="E8" s="31" t="s">
        <v>819</v>
      </c>
      <c r="F8" s="32">
        <v>85020</v>
      </c>
      <c r="G8" s="33">
        <v>71100</v>
      </c>
      <c r="H8" s="34" t="s">
        <v>814</v>
      </c>
      <c r="I8" s="31" t="s">
        <v>815</v>
      </c>
      <c r="J8" s="35" t="s">
        <v>75</v>
      </c>
    </row>
    <row r="9" spans="1:10" x14ac:dyDescent="0.25">
      <c r="A9" s="24" t="s">
        <v>967</v>
      </c>
      <c r="B9" s="25" t="s">
        <v>2</v>
      </c>
      <c r="C9" s="25" t="s">
        <v>968</v>
      </c>
      <c r="D9" s="25" t="s">
        <v>969</v>
      </c>
      <c r="E9" s="25" t="s">
        <v>819</v>
      </c>
      <c r="F9" s="26">
        <v>85010</v>
      </c>
      <c r="G9" s="27">
        <v>41768</v>
      </c>
      <c r="H9" s="28" t="s">
        <v>814</v>
      </c>
      <c r="I9" s="25" t="s">
        <v>815</v>
      </c>
      <c r="J9" s="29" t="s">
        <v>75</v>
      </c>
    </row>
    <row r="10" spans="1:10" x14ac:dyDescent="0.25">
      <c r="A10" s="30" t="s">
        <v>853</v>
      </c>
      <c r="B10" s="31" t="s">
        <v>2</v>
      </c>
      <c r="C10" s="31" t="s">
        <v>854</v>
      </c>
      <c r="D10" s="31" t="s">
        <v>855</v>
      </c>
      <c r="E10" s="31" t="s">
        <v>819</v>
      </c>
      <c r="F10" s="32">
        <v>85050</v>
      </c>
      <c r="G10" s="33">
        <v>19507</v>
      </c>
      <c r="H10" s="34" t="s">
        <v>814</v>
      </c>
      <c r="I10" s="31" t="s">
        <v>815</v>
      </c>
      <c r="J10" s="35" t="s">
        <v>75</v>
      </c>
    </row>
    <row r="11" spans="1:10" x14ac:dyDescent="0.25">
      <c r="A11" s="24" t="s">
        <v>1021</v>
      </c>
      <c r="B11" s="25" t="s">
        <v>2</v>
      </c>
      <c r="C11" s="25" t="s">
        <v>1022</v>
      </c>
      <c r="D11" s="25" t="s">
        <v>1023</v>
      </c>
      <c r="E11" s="25" t="s">
        <v>819</v>
      </c>
      <c r="F11" s="26">
        <v>85022</v>
      </c>
      <c r="G11" s="27">
        <v>81006</v>
      </c>
      <c r="H11" s="28" t="s">
        <v>814</v>
      </c>
      <c r="I11" s="25" t="s">
        <v>815</v>
      </c>
      <c r="J11" s="29" t="s">
        <v>75</v>
      </c>
    </row>
    <row r="12" spans="1:10" x14ac:dyDescent="0.25">
      <c r="A12" s="30" t="s">
        <v>1041</v>
      </c>
      <c r="B12" s="31" t="s">
        <v>2</v>
      </c>
      <c r="C12" s="31" t="s">
        <v>1042</v>
      </c>
      <c r="D12" s="31" t="s">
        <v>1043</v>
      </c>
      <c r="E12" s="31" t="s">
        <v>819</v>
      </c>
      <c r="F12" s="32">
        <v>85050</v>
      </c>
      <c r="G12" s="33">
        <v>110514</v>
      </c>
      <c r="H12" s="34" t="s">
        <v>814</v>
      </c>
      <c r="I12" s="31" t="s">
        <v>815</v>
      </c>
      <c r="J12" s="35" t="s">
        <v>75</v>
      </c>
    </row>
    <row r="13" spans="1:10" x14ac:dyDescent="0.25">
      <c r="A13" s="24" t="s">
        <v>835</v>
      </c>
      <c r="B13" s="25" t="s">
        <v>2</v>
      </c>
      <c r="C13" s="25" t="s">
        <v>836</v>
      </c>
      <c r="D13" s="25" t="s">
        <v>837</v>
      </c>
      <c r="E13" s="25" t="s">
        <v>813</v>
      </c>
      <c r="F13" s="26">
        <v>75010</v>
      </c>
      <c r="G13" s="27">
        <v>16084</v>
      </c>
      <c r="H13" s="28" t="s">
        <v>814</v>
      </c>
      <c r="I13" s="25" t="s">
        <v>815</v>
      </c>
      <c r="J13" s="29" t="s">
        <v>75</v>
      </c>
    </row>
    <row r="14" spans="1:10" x14ac:dyDescent="0.25">
      <c r="A14" s="30" t="s">
        <v>832</v>
      </c>
      <c r="B14" s="31" t="s">
        <v>2</v>
      </c>
      <c r="C14" s="31" t="s">
        <v>833</v>
      </c>
      <c r="D14" s="31" t="s">
        <v>834</v>
      </c>
      <c r="E14" s="31" t="s">
        <v>819</v>
      </c>
      <c r="F14" s="32">
        <v>85030</v>
      </c>
      <c r="G14" s="33">
        <v>15965</v>
      </c>
      <c r="H14" s="34" t="s">
        <v>814</v>
      </c>
      <c r="I14" s="31" t="s">
        <v>815</v>
      </c>
      <c r="J14" s="35" t="s">
        <v>75</v>
      </c>
    </row>
    <row r="15" spans="1:10" x14ac:dyDescent="0.25">
      <c r="A15" s="24" t="s">
        <v>901</v>
      </c>
      <c r="B15" s="25" t="s">
        <v>2</v>
      </c>
      <c r="C15" s="25" t="s">
        <v>902</v>
      </c>
      <c r="D15" s="25" t="s">
        <v>903</v>
      </c>
      <c r="E15" s="25" t="s">
        <v>819</v>
      </c>
      <c r="F15" s="26">
        <v>85010</v>
      </c>
      <c r="G15" s="27">
        <v>25909</v>
      </c>
      <c r="H15" s="28" t="s">
        <v>814</v>
      </c>
      <c r="I15" s="25" t="s">
        <v>815</v>
      </c>
      <c r="J15" s="29" t="s">
        <v>75</v>
      </c>
    </row>
    <row r="16" spans="1:10" x14ac:dyDescent="0.25">
      <c r="A16" s="30" t="s">
        <v>961</v>
      </c>
      <c r="B16" s="31" t="s">
        <v>2</v>
      </c>
      <c r="C16" s="31" t="s">
        <v>962</v>
      </c>
      <c r="D16" s="31" t="s">
        <v>963</v>
      </c>
      <c r="E16" s="31" t="s">
        <v>819</v>
      </c>
      <c r="F16" s="32">
        <v>85010</v>
      </c>
      <c r="G16" s="33">
        <v>39328</v>
      </c>
      <c r="H16" s="34" t="s">
        <v>814</v>
      </c>
      <c r="I16" s="31" t="s">
        <v>815</v>
      </c>
      <c r="J16" s="35" t="s">
        <v>75</v>
      </c>
    </row>
    <row r="17" spans="1:13" x14ac:dyDescent="0.25">
      <c r="A17" s="24" t="s">
        <v>919</v>
      </c>
      <c r="B17" s="25" t="s">
        <v>2</v>
      </c>
      <c r="C17" s="25" t="s">
        <v>920</v>
      </c>
      <c r="D17" s="25" t="s">
        <v>921</v>
      </c>
      <c r="E17" s="25" t="s">
        <v>819</v>
      </c>
      <c r="F17" s="26">
        <v>85050</v>
      </c>
      <c r="G17" s="27">
        <v>29777</v>
      </c>
      <c r="H17" s="28" t="s">
        <v>814</v>
      </c>
      <c r="I17" s="25" t="s">
        <v>815</v>
      </c>
      <c r="J17" s="29" t="s">
        <v>75</v>
      </c>
    </row>
    <row r="18" spans="1:13" x14ac:dyDescent="0.25">
      <c r="A18" s="30" t="s">
        <v>898</v>
      </c>
      <c r="B18" s="31" t="s">
        <v>2</v>
      </c>
      <c r="C18" s="31" t="s">
        <v>899</v>
      </c>
      <c r="D18" s="31" t="s">
        <v>900</v>
      </c>
      <c r="E18" s="31" t="s">
        <v>819</v>
      </c>
      <c r="F18" s="32">
        <v>85040</v>
      </c>
      <c r="G18" s="33">
        <v>25389</v>
      </c>
      <c r="H18" s="34" t="s">
        <v>814</v>
      </c>
      <c r="I18" s="31" t="s">
        <v>815</v>
      </c>
      <c r="J18" s="35" t="s">
        <v>75</v>
      </c>
    </row>
    <row r="19" spans="1:13" x14ac:dyDescent="0.25">
      <c r="A19" s="24" t="s">
        <v>816</v>
      </c>
      <c r="B19" s="25" t="s">
        <v>2</v>
      </c>
      <c r="C19" s="25" t="s">
        <v>817</v>
      </c>
      <c r="D19" s="25" t="s">
        <v>818</v>
      </c>
      <c r="E19" s="25" t="s">
        <v>819</v>
      </c>
      <c r="F19" s="26">
        <v>85010</v>
      </c>
      <c r="G19" s="27">
        <v>20153</v>
      </c>
      <c r="H19" s="28" t="s">
        <v>814</v>
      </c>
      <c r="I19" s="25" t="s">
        <v>815</v>
      </c>
      <c r="J19" s="29" t="s">
        <v>75</v>
      </c>
    </row>
    <row r="20" spans="1:13" x14ac:dyDescent="0.25">
      <c r="A20" s="30" t="s">
        <v>928</v>
      </c>
      <c r="B20" s="31" t="s">
        <v>2</v>
      </c>
      <c r="C20" s="31" t="s">
        <v>929</v>
      </c>
      <c r="D20" s="31" t="s">
        <v>930</v>
      </c>
      <c r="E20" s="31" t="s">
        <v>819</v>
      </c>
      <c r="F20" s="32">
        <v>85030</v>
      </c>
      <c r="G20" s="33">
        <v>32682</v>
      </c>
      <c r="H20" s="34" t="s">
        <v>814</v>
      </c>
      <c r="I20" s="31" t="s">
        <v>815</v>
      </c>
      <c r="J20" s="35" t="s">
        <v>75</v>
      </c>
    </row>
    <row r="21" spans="1:13" x14ac:dyDescent="0.25">
      <c r="A21" s="24" t="s">
        <v>868</v>
      </c>
      <c r="B21" s="25" t="s">
        <v>2</v>
      </c>
      <c r="C21" s="25" t="s">
        <v>869</v>
      </c>
      <c r="D21" s="25" t="s">
        <v>870</v>
      </c>
      <c r="E21" s="25" t="s">
        <v>819</v>
      </c>
      <c r="F21" s="26">
        <v>85030</v>
      </c>
      <c r="G21" s="27">
        <v>21168</v>
      </c>
      <c r="H21" s="28" t="s">
        <v>814</v>
      </c>
      <c r="I21" s="25" t="s">
        <v>815</v>
      </c>
      <c r="J21" s="29" t="s">
        <v>75</v>
      </c>
    </row>
    <row r="22" spans="1:13" x14ac:dyDescent="0.25">
      <c r="A22" s="30" t="s">
        <v>982</v>
      </c>
      <c r="B22" s="31" t="s">
        <v>2</v>
      </c>
      <c r="C22" s="31" t="s">
        <v>983</v>
      </c>
      <c r="D22" s="31" t="s">
        <v>984</v>
      </c>
      <c r="E22" s="31" t="s">
        <v>819</v>
      </c>
      <c r="F22" s="32">
        <v>85032</v>
      </c>
      <c r="G22" s="33">
        <v>48651</v>
      </c>
      <c r="H22" s="34" t="s">
        <v>814</v>
      </c>
      <c r="I22" s="31" t="s">
        <v>815</v>
      </c>
      <c r="J22" s="35" t="s">
        <v>75</v>
      </c>
    </row>
    <row r="23" spans="1:13" x14ac:dyDescent="0.25">
      <c r="A23" s="24" t="s">
        <v>810</v>
      </c>
      <c r="B23" s="25" t="s">
        <v>2</v>
      </c>
      <c r="C23" s="25" t="s">
        <v>811</v>
      </c>
      <c r="D23" s="25" t="s">
        <v>812</v>
      </c>
      <c r="E23" s="25" t="s">
        <v>813</v>
      </c>
      <c r="F23" s="26">
        <v>75010</v>
      </c>
      <c r="G23" s="27">
        <v>15026</v>
      </c>
      <c r="H23" s="28" t="s">
        <v>814</v>
      </c>
      <c r="I23" s="25" t="s">
        <v>815</v>
      </c>
      <c r="J23" s="29" t="s">
        <v>75</v>
      </c>
    </row>
    <row r="24" spans="1:13" x14ac:dyDescent="0.25">
      <c r="A24" s="30" t="s">
        <v>880</v>
      </c>
      <c r="B24" s="31" t="s">
        <v>2</v>
      </c>
      <c r="C24" s="31" t="s">
        <v>881</v>
      </c>
      <c r="D24" s="31" t="s">
        <v>882</v>
      </c>
      <c r="E24" s="31" t="s">
        <v>813</v>
      </c>
      <c r="F24" s="32">
        <v>75021</v>
      </c>
      <c r="G24" s="33">
        <v>31829</v>
      </c>
      <c r="H24" s="34" t="s">
        <v>814</v>
      </c>
      <c r="I24" s="31" t="s">
        <v>815</v>
      </c>
      <c r="J24" s="35" t="s">
        <v>75</v>
      </c>
    </row>
    <row r="25" spans="1:13" x14ac:dyDescent="0.25">
      <c r="A25" s="24" t="s">
        <v>877</v>
      </c>
      <c r="B25" s="25" t="s">
        <v>2</v>
      </c>
      <c r="C25" s="25" t="s">
        <v>878</v>
      </c>
      <c r="D25" s="25" t="s">
        <v>879</v>
      </c>
      <c r="E25" s="25" t="s">
        <v>819</v>
      </c>
      <c r="F25" s="26">
        <v>85012</v>
      </c>
      <c r="G25" s="27">
        <v>23335</v>
      </c>
      <c r="H25" s="28" t="s">
        <v>814</v>
      </c>
      <c r="I25" s="25" t="s">
        <v>815</v>
      </c>
      <c r="J25" s="29" t="s">
        <v>75</v>
      </c>
    </row>
    <row r="26" spans="1:13" x14ac:dyDescent="0.25">
      <c r="A26" s="30" t="s">
        <v>826</v>
      </c>
      <c r="B26" s="31" t="s">
        <v>2</v>
      </c>
      <c r="C26" s="31" t="s">
        <v>827</v>
      </c>
      <c r="D26" s="31" t="s">
        <v>828</v>
      </c>
      <c r="E26" s="31" t="s">
        <v>813</v>
      </c>
      <c r="F26" s="32">
        <v>75010</v>
      </c>
      <c r="G26" s="33">
        <v>25191</v>
      </c>
      <c r="H26" s="34" t="s">
        <v>814</v>
      </c>
      <c r="I26" s="31" t="s">
        <v>815</v>
      </c>
      <c r="J26" s="35" t="s">
        <v>75</v>
      </c>
      <c r="M26" s="19"/>
    </row>
    <row r="27" spans="1:13" x14ac:dyDescent="0.25">
      <c r="A27" s="24" t="s">
        <v>847</v>
      </c>
      <c r="B27" s="25" t="s">
        <v>2</v>
      </c>
      <c r="C27" s="25" t="s">
        <v>848</v>
      </c>
      <c r="D27" s="25" t="s">
        <v>849</v>
      </c>
      <c r="E27" s="25" t="s">
        <v>819</v>
      </c>
      <c r="F27" s="26">
        <v>85032</v>
      </c>
      <c r="G27" s="27">
        <v>19150</v>
      </c>
      <c r="H27" s="28" t="s">
        <v>814</v>
      </c>
      <c r="I27" s="25" t="s">
        <v>815</v>
      </c>
      <c r="J27" s="29" t="s">
        <v>75</v>
      </c>
    </row>
    <row r="28" spans="1:13" x14ac:dyDescent="0.25">
      <c r="A28" s="30" t="s">
        <v>892</v>
      </c>
      <c r="B28" s="31" t="s">
        <v>2</v>
      </c>
      <c r="C28" s="31" t="s">
        <v>893</v>
      </c>
      <c r="D28" s="31" t="s">
        <v>894</v>
      </c>
      <c r="E28" s="31" t="s">
        <v>819</v>
      </c>
      <c r="F28" s="32">
        <v>85010</v>
      </c>
      <c r="G28" s="33">
        <v>24371</v>
      </c>
      <c r="H28" s="34" t="s">
        <v>814</v>
      </c>
      <c r="I28" s="31" t="s">
        <v>815</v>
      </c>
      <c r="J28" s="35" t="s">
        <v>75</v>
      </c>
    </row>
    <row r="29" spans="1:13" x14ac:dyDescent="0.25">
      <c r="A29" s="24" t="s">
        <v>859</v>
      </c>
      <c r="B29" s="25" t="s">
        <v>2</v>
      </c>
      <c r="C29" s="25" t="s">
        <v>860</v>
      </c>
      <c r="D29" s="25" t="s">
        <v>861</v>
      </c>
      <c r="E29" s="25" t="s">
        <v>813</v>
      </c>
      <c r="F29" s="26">
        <v>75010</v>
      </c>
      <c r="G29" s="27">
        <v>20047</v>
      </c>
      <c r="H29" s="28" t="s">
        <v>814</v>
      </c>
      <c r="I29" s="25" t="s">
        <v>815</v>
      </c>
      <c r="J29" s="29" t="s">
        <v>75</v>
      </c>
    </row>
    <row r="30" spans="1:13" x14ac:dyDescent="0.25">
      <c r="A30" s="30" t="s">
        <v>1030</v>
      </c>
      <c r="B30" s="31" t="s">
        <v>2</v>
      </c>
      <c r="C30" s="31" t="s">
        <v>1031</v>
      </c>
      <c r="D30" s="31" t="s">
        <v>800</v>
      </c>
      <c r="E30" s="31" t="s">
        <v>819</v>
      </c>
      <c r="F30" s="32">
        <v>85013</v>
      </c>
      <c r="G30" s="33">
        <v>125100</v>
      </c>
      <c r="H30" s="34" t="s">
        <v>814</v>
      </c>
      <c r="I30" s="31" t="s">
        <v>815</v>
      </c>
      <c r="J30" s="35" t="s">
        <v>75</v>
      </c>
    </row>
    <row r="31" spans="1:13" x14ac:dyDescent="0.25">
      <c r="A31" s="24" t="s">
        <v>865</v>
      </c>
      <c r="B31" s="25" t="s">
        <v>2</v>
      </c>
      <c r="C31" s="25" t="s">
        <v>866</v>
      </c>
      <c r="D31" s="25" t="s">
        <v>867</v>
      </c>
      <c r="E31" s="25" t="s">
        <v>819</v>
      </c>
      <c r="F31" s="26">
        <v>85020</v>
      </c>
      <c r="G31" s="27">
        <v>20573</v>
      </c>
      <c r="H31" s="28" t="s">
        <v>814</v>
      </c>
      <c r="I31" s="25" t="s">
        <v>815</v>
      </c>
      <c r="J31" s="29" t="s">
        <v>75</v>
      </c>
    </row>
    <row r="32" spans="1:13" x14ac:dyDescent="0.25">
      <c r="A32" s="30" t="s">
        <v>913</v>
      </c>
      <c r="B32" s="31" t="s">
        <v>2</v>
      </c>
      <c r="C32" s="31" t="s">
        <v>914</v>
      </c>
      <c r="D32" s="31" t="s">
        <v>915</v>
      </c>
      <c r="E32" s="31" t="s">
        <v>813</v>
      </c>
      <c r="F32" s="32">
        <v>75010</v>
      </c>
      <c r="G32" s="33">
        <v>28016</v>
      </c>
      <c r="H32" s="34" t="s">
        <v>814</v>
      </c>
      <c r="I32" s="31" t="s">
        <v>815</v>
      </c>
      <c r="J32" s="35" t="s">
        <v>75</v>
      </c>
    </row>
    <row r="33" spans="1:10" x14ac:dyDescent="0.25">
      <c r="A33" s="24" t="s">
        <v>949</v>
      </c>
      <c r="B33" s="25" t="s">
        <v>2</v>
      </c>
      <c r="C33" s="25" t="s">
        <v>950</v>
      </c>
      <c r="D33" s="25" t="s">
        <v>951</v>
      </c>
      <c r="E33" s="25" t="s">
        <v>813</v>
      </c>
      <c r="F33" s="26">
        <v>75010</v>
      </c>
      <c r="G33" s="27">
        <v>36567</v>
      </c>
      <c r="H33" s="28" t="s">
        <v>814</v>
      </c>
      <c r="I33" s="25" t="s">
        <v>815</v>
      </c>
      <c r="J33" s="29" t="s">
        <v>75</v>
      </c>
    </row>
    <row r="34" spans="1:10" x14ac:dyDescent="0.25">
      <c r="A34" s="24" t="s">
        <v>994</v>
      </c>
      <c r="B34" s="25" t="s">
        <v>2</v>
      </c>
      <c r="C34" s="25" t="s">
        <v>995</v>
      </c>
      <c r="D34" s="25" t="s">
        <v>996</v>
      </c>
      <c r="E34" s="25" t="s">
        <v>819</v>
      </c>
      <c r="F34" s="26">
        <v>85014</v>
      </c>
      <c r="G34" s="27">
        <v>51077</v>
      </c>
      <c r="H34" s="28" t="s">
        <v>814</v>
      </c>
      <c r="I34" s="25" t="s">
        <v>815</v>
      </c>
      <c r="J34" s="29" t="s">
        <v>75</v>
      </c>
    </row>
    <row r="35" spans="1:10" x14ac:dyDescent="0.25">
      <c r="A35" s="30" t="s">
        <v>1059</v>
      </c>
      <c r="B35" s="31" t="s">
        <v>2</v>
      </c>
      <c r="C35" s="31" t="s">
        <v>1048</v>
      </c>
      <c r="D35" s="31" t="s">
        <v>1060</v>
      </c>
      <c r="E35" s="31" t="s">
        <v>819</v>
      </c>
      <c r="F35" s="32">
        <v>85044</v>
      </c>
      <c r="G35" s="33">
        <v>299075</v>
      </c>
      <c r="H35" s="34" t="s">
        <v>814</v>
      </c>
      <c r="I35" s="31" t="s">
        <v>815</v>
      </c>
      <c r="J35" s="35" t="s">
        <v>75</v>
      </c>
    </row>
    <row r="36" spans="1:10" x14ac:dyDescent="0.25">
      <c r="A36" s="24" t="s">
        <v>1053</v>
      </c>
      <c r="B36" s="25" t="s">
        <v>2</v>
      </c>
      <c r="C36" s="25" t="s">
        <v>1054</v>
      </c>
      <c r="D36" s="25" t="s">
        <v>1055</v>
      </c>
      <c r="E36" s="25" t="s">
        <v>819</v>
      </c>
      <c r="F36" s="26">
        <v>85024</v>
      </c>
      <c r="G36" s="27">
        <v>131399</v>
      </c>
      <c r="H36" s="28" t="s">
        <v>814</v>
      </c>
      <c r="I36" s="25" t="s">
        <v>815</v>
      </c>
      <c r="J36" s="29" t="s">
        <v>75</v>
      </c>
    </row>
    <row r="37" spans="1:10" x14ac:dyDescent="0.25">
      <c r="A37" s="30" t="s">
        <v>1038</v>
      </c>
      <c r="B37" s="31" t="s">
        <v>2</v>
      </c>
      <c r="C37" s="31" t="s">
        <v>1039</v>
      </c>
      <c r="D37" s="31" t="s">
        <v>1040</v>
      </c>
      <c r="E37" s="31" t="s">
        <v>819</v>
      </c>
      <c r="F37" s="32">
        <v>85046</v>
      </c>
      <c r="G37" s="33">
        <v>130083</v>
      </c>
      <c r="H37" s="34" t="s">
        <v>814</v>
      </c>
      <c r="I37" s="31" t="s">
        <v>815</v>
      </c>
      <c r="J37" s="35" t="s">
        <v>75</v>
      </c>
    </row>
    <row r="38" spans="1:10" x14ac:dyDescent="0.25">
      <c r="A38" s="24" t="s">
        <v>1032</v>
      </c>
      <c r="B38" s="25" t="s">
        <v>2</v>
      </c>
      <c r="C38" s="25" t="s">
        <v>1033</v>
      </c>
      <c r="D38" s="25" t="s">
        <v>1034</v>
      </c>
      <c r="E38" s="25" t="s">
        <v>819</v>
      </c>
      <c r="F38" s="26">
        <v>85052</v>
      </c>
      <c r="G38" s="27">
        <v>97377</v>
      </c>
      <c r="H38" s="28" t="s">
        <v>814</v>
      </c>
      <c r="I38" s="25" t="s">
        <v>815</v>
      </c>
      <c r="J38" s="29" t="s">
        <v>75</v>
      </c>
    </row>
    <row r="39" spans="1:10" x14ac:dyDescent="0.25">
      <c r="A39" s="24" t="s">
        <v>940</v>
      </c>
      <c r="B39" s="25" t="s">
        <v>2</v>
      </c>
      <c r="C39" s="25" t="s">
        <v>941</v>
      </c>
      <c r="D39" s="25" t="s">
        <v>942</v>
      </c>
      <c r="E39" s="25" t="s">
        <v>819</v>
      </c>
      <c r="F39" s="26">
        <v>85020</v>
      </c>
      <c r="G39" s="27">
        <v>34952</v>
      </c>
      <c r="H39" s="28" t="s">
        <v>814</v>
      </c>
      <c r="I39" s="25" t="s">
        <v>815</v>
      </c>
      <c r="J39" s="29" t="s">
        <v>75</v>
      </c>
    </row>
    <row r="40" spans="1:10" x14ac:dyDescent="0.25">
      <c r="A40" s="30" t="s">
        <v>1061</v>
      </c>
      <c r="B40" s="31" t="s">
        <v>2</v>
      </c>
      <c r="C40" s="31" t="s">
        <v>1062</v>
      </c>
      <c r="D40" s="31" t="s">
        <v>1063</v>
      </c>
      <c r="E40" s="31" t="s">
        <v>813</v>
      </c>
      <c r="F40" s="32">
        <v>75100</v>
      </c>
      <c r="G40" s="33">
        <v>100000</v>
      </c>
      <c r="H40" s="34" t="s">
        <v>814</v>
      </c>
      <c r="I40" s="31" t="s">
        <v>815</v>
      </c>
      <c r="J40" s="35" t="s">
        <v>75</v>
      </c>
    </row>
    <row r="41" spans="1:10" x14ac:dyDescent="0.25">
      <c r="A41" s="24" t="s">
        <v>838</v>
      </c>
      <c r="B41" s="25" t="s">
        <v>2</v>
      </c>
      <c r="C41" s="25" t="s">
        <v>839</v>
      </c>
      <c r="D41" s="25" t="s">
        <v>840</v>
      </c>
      <c r="E41" s="25" t="s">
        <v>819</v>
      </c>
      <c r="F41" s="26">
        <v>85010</v>
      </c>
      <c r="G41" s="27">
        <v>16375</v>
      </c>
      <c r="H41" s="28" t="s">
        <v>814</v>
      </c>
      <c r="I41" s="25" t="s">
        <v>815</v>
      </c>
      <c r="J41" s="29" t="s">
        <v>75</v>
      </c>
    </row>
    <row r="42" spans="1:10" x14ac:dyDescent="0.25">
      <c r="A42" s="30" t="s">
        <v>964</v>
      </c>
      <c r="B42" s="31" t="s">
        <v>2</v>
      </c>
      <c r="C42" s="31" t="s">
        <v>965</v>
      </c>
      <c r="D42" s="31" t="s">
        <v>966</v>
      </c>
      <c r="E42" s="31" t="s">
        <v>819</v>
      </c>
      <c r="F42" s="32">
        <v>85020</v>
      </c>
      <c r="G42" s="33">
        <v>60137</v>
      </c>
      <c r="H42" s="34" t="s">
        <v>814</v>
      </c>
      <c r="I42" s="31" t="s">
        <v>815</v>
      </c>
      <c r="J42" s="35" t="s">
        <v>75</v>
      </c>
    </row>
    <row r="43" spans="1:10" x14ac:dyDescent="0.25">
      <c r="A43" s="24" t="s">
        <v>1047</v>
      </c>
      <c r="B43" s="25" t="s">
        <v>2</v>
      </c>
      <c r="C43" s="25" t="s">
        <v>1048</v>
      </c>
      <c r="D43" s="25" t="s">
        <v>1049</v>
      </c>
      <c r="E43" s="25" t="s">
        <v>819</v>
      </c>
      <c r="F43" s="26">
        <v>85054</v>
      </c>
      <c r="G43" s="27">
        <v>118201</v>
      </c>
      <c r="H43" s="28" t="s">
        <v>814</v>
      </c>
      <c r="I43" s="25" t="s">
        <v>815</v>
      </c>
      <c r="J43" s="29" t="s">
        <v>75</v>
      </c>
    </row>
    <row r="44" spans="1:10" x14ac:dyDescent="0.25">
      <c r="A44" s="30" t="s">
        <v>934</v>
      </c>
      <c r="B44" s="31" t="s">
        <v>2</v>
      </c>
      <c r="C44" s="31" t="s">
        <v>935</v>
      </c>
      <c r="D44" s="31" t="s">
        <v>936</v>
      </c>
      <c r="E44" s="31" t="s">
        <v>819</v>
      </c>
      <c r="F44" s="32">
        <v>85040</v>
      </c>
      <c r="G44" s="33">
        <v>34452</v>
      </c>
      <c r="H44" s="34" t="s">
        <v>814</v>
      </c>
      <c r="I44" s="31" t="s">
        <v>815</v>
      </c>
      <c r="J44" s="35" t="s">
        <v>75</v>
      </c>
    </row>
    <row r="45" spans="1:10" x14ac:dyDescent="0.25">
      <c r="A45" s="24" t="s">
        <v>889</v>
      </c>
      <c r="B45" s="25" t="s">
        <v>2</v>
      </c>
      <c r="C45" s="25" t="s">
        <v>890</v>
      </c>
      <c r="D45" s="25" t="s">
        <v>891</v>
      </c>
      <c r="E45" s="25" t="s">
        <v>819</v>
      </c>
      <c r="F45" s="26">
        <v>85035</v>
      </c>
      <c r="G45" s="27">
        <v>24354</v>
      </c>
      <c r="H45" s="28" t="s">
        <v>814</v>
      </c>
      <c r="I45" s="25" t="s">
        <v>815</v>
      </c>
      <c r="J45" s="29" t="s">
        <v>75</v>
      </c>
    </row>
    <row r="46" spans="1:10" x14ac:dyDescent="0.25">
      <c r="A46" s="30" t="s">
        <v>1027</v>
      </c>
      <c r="B46" s="31" t="s">
        <v>2</v>
      </c>
      <c r="C46" s="31" t="s">
        <v>1028</v>
      </c>
      <c r="D46" s="31" t="s">
        <v>1029</v>
      </c>
      <c r="E46" s="31" t="s">
        <v>813</v>
      </c>
      <c r="F46" s="32">
        <v>75020</v>
      </c>
      <c r="G46" s="33">
        <v>89691</v>
      </c>
      <c r="H46" s="34" t="s">
        <v>814</v>
      </c>
      <c r="I46" s="31" t="s">
        <v>815</v>
      </c>
      <c r="J46" s="35" t="s">
        <v>75</v>
      </c>
    </row>
    <row r="47" spans="1:10" x14ac:dyDescent="0.25">
      <c r="A47" s="24" t="s">
        <v>823</v>
      </c>
      <c r="B47" s="25" t="s">
        <v>2</v>
      </c>
      <c r="C47" s="25" t="s">
        <v>824</v>
      </c>
      <c r="D47" s="25" t="s">
        <v>825</v>
      </c>
      <c r="E47" s="25" t="s">
        <v>813</v>
      </c>
      <c r="F47" s="26">
        <v>75010</v>
      </c>
      <c r="G47" s="27">
        <v>21333</v>
      </c>
      <c r="H47" s="28" t="s">
        <v>814</v>
      </c>
      <c r="I47" s="25" t="s">
        <v>815</v>
      </c>
      <c r="J47" s="29" t="s">
        <v>75</v>
      </c>
    </row>
    <row r="48" spans="1:10" x14ac:dyDescent="0.25">
      <c r="A48" s="30" t="s">
        <v>1018</v>
      </c>
      <c r="B48" s="31" t="s">
        <v>2</v>
      </c>
      <c r="C48" s="31" t="s">
        <v>1019</v>
      </c>
      <c r="D48" s="31" t="s">
        <v>1020</v>
      </c>
      <c r="E48" s="31" t="s">
        <v>819</v>
      </c>
      <c r="F48" s="32">
        <v>85015</v>
      </c>
      <c r="G48" s="33">
        <v>78995</v>
      </c>
      <c r="H48" s="34" t="s">
        <v>814</v>
      </c>
      <c r="I48" s="31" t="s">
        <v>815</v>
      </c>
      <c r="J48" s="35" t="s">
        <v>75</v>
      </c>
    </row>
    <row r="49" spans="1:10" x14ac:dyDescent="0.25">
      <c r="A49" s="24" t="s">
        <v>1035</v>
      </c>
      <c r="B49" s="25" t="s">
        <v>2</v>
      </c>
      <c r="C49" s="25" t="s">
        <v>1036</v>
      </c>
      <c r="D49" s="25" t="s">
        <v>1037</v>
      </c>
      <c r="E49" s="25" t="s">
        <v>819</v>
      </c>
      <c r="F49" s="26">
        <v>85026</v>
      </c>
      <c r="G49" s="27">
        <v>180247</v>
      </c>
      <c r="H49" s="28" t="s">
        <v>814</v>
      </c>
      <c r="I49" s="25" t="s">
        <v>815</v>
      </c>
      <c r="J49" s="29" t="s">
        <v>75</v>
      </c>
    </row>
    <row r="50" spans="1:10" x14ac:dyDescent="0.25">
      <c r="A50" s="30" t="s">
        <v>904</v>
      </c>
      <c r="B50" s="31" t="s">
        <v>2</v>
      </c>
      <c r="C50" s="31" t="s">
        <v>905</v>
      </c>
      <c r="D50" s="31" t="s">
        <v>906</v>
      </c>
      <c r="E50" s="31" t="s">
        <v>819</v>
      </c>
      <c r="F50" s="32">
        <v>85010</v>
      </c>
      <c r="G50" s="33">
        <v>26106</v>
      </c>
      <c r="H50" s="34" t="s">
        <v>814</v>
      </c>
      <c r="I50" s="31" t="s">
        <v>815</v>
      </c>
      <c r="J50" s="35" t="s">
        <v>75</v>
      </c>
    </row>
    <row r="51" spans="1:10" x14ac:dyDescent="0.25">
      <c r="A51" s="24" t="s">
        <v>1056</v>
      </c>
      <c r="B51" s="25" t="s">
        <v>2</v>
      </c>
      <c r="C51" s="25" t="s">
        <v>1057</v>
      </c>
      <c r="D51" s="25" t="s">
        <v>1058</v>
      </c>
      <c r="E51" s="25" t="s">
        <v>813</v>
      </c>
      <c r="F51" s="26">
        <v>75015</v>
      </c>
      <c r="G51" s="27">
        <v>283847</v>
      </c>
      <c r="H51" s="28" t="s">
        <v>814</v>
      </c>
      <c r="I51" s="25" t="s">
        <v>815</v>
      </c>
      <c r="J51" s="29" t="s">
        <v>75</v>
      </c>
    </row>
    <row r="52" spans="1:10" x14ac:dyDescent="0.25">
      <c r="A52" s="24" t="s">
        <v>1065</v>
      </c>
      <c r="B52" s="25" t="s">
        <v>2</v>
      </c>
      <c r="C52" s="25" t="s">
        <v>1066</v>
      </c>
      <c r="D52" s="25" t="s">
        <v>1067</v>
      </c>
      <c r="E52" s="25" t="s">
        <v>813</v>
      </c>
      <c r="F52" s="26">
        <v>75015</v>
      </c>
      <c r="G52" s="27">
        <v>300000</v>
      </c>
      <c r="H52" s="28" t="s">
        <v>814</v>
      </c>
      <c r="I52" s="25" t="s">
        <v>815</v>
      </c>
      <c r="J52" s="29" t="s">
        <v>75</v>
      </c>
    </row>
    <row r="53" spans="1:10" x14ac:dyDescent="0.25">
      <c r="A53" s="30" t="s">
        <v>1006</v>
      </c>
      <c r="B53" s="31" t="s">
        <v>2</v>
      </c>
      <c r="C53" s="31" t="s">
        <v>1007</v>
      </c>
      <c r="D53" s="31" t="s">
        <v>1008</v>
      </c>
      <c r="E53" s="31" t="s">
        <v>813</v>
      </c>
      <c r="F53" s="32">
        <v>75016</v>
      </c>
      <c r="G53" s="33">
        <v>54969</v>
      </c>
      <c r="H53" s="34" t="s">
        <v>814</v>
      </c>
      <c r="I53" s="31" t="s">
        <v>815</v>
      </c>
      <c r="J53" s="35" t="s">
        <v>75</v>
      </c>
    </row>
    <row r="54" spans="1:10" x14ac:dyDescent="0.25">
      <c r="A54" s="24" t="s">
        <v>1024</v>
      </c>
      <c r="B54" s="25" t="s">
        <v>2</v>
      </c>
      <c r="C54" s="25" t="s">
        <v>1025</v>
      </c>
      <c r="D54" s="25" t="s">
        <v>1026</v>
      </c>
      <c r="E54" s="25" t="s">
        <v>819</v>
      </c>
      <c r="F54" s="26">
        <v>85027</v>
      </c>
      <c r="G54" s="27">
        <v>87448</v>
      </c>
      <c r="H54" s="28" t="s">
        <v>814</v>
      </c>
      <c r="I54" s="25" t="s">
        <v>815</v>
      </c>
      <c r="J54" s="29" t="s">
        <v>75</v>
      </c>
    </row>
    <row r="55" spans="1:10" x14ac:dyDescent="0.25">
      <c r="A55" s="30" t="s">
        <v>883</v>
      </c>
      <c r="B55" s="31" t="s">
        <v>2</v>
      </c>
      <c r="C55" s="31" t="s">
        <v>884</v>
      </c>
      <c r="D55" s="31" t="s">
        <v>885</v>
      </c>
      <c r="E55" s="31" t="s">
        <v>819</v>
      </c>
      <c r="F55" s="32">
        <v>85020</v>
      </c>
      <c r="G55" s="33">
        <v>43850</v>
      </c>
      <c r="H55" s="34" t="s">
        <v>814</v>
      </c>
      <c r="I55" s="31" t="s">
        <v>815</v>
      </c>
      <c r="J55" s="35" t="s">
        <v>75</v>
      </c>
    </row>
    <row r="56" spans="1:10" x14ac:dyDescent="0.25">
      <c r="A56" s="24" t="s">
        <v>946</v>
      </c>
      <c r="B56" s="25" t="s">
        <v>2</v>
      </c>
      <c r="C56" s="25" t="s">
        <v>947</v>
      </c>
      <c r="D56" s="25" t="s">
        <v>948</v>
      </c>
      <c r="E56" s="25" t="s">
        <v>819</v>
      </c>
      <c r="F56" s="26">
        <v>85020</v>
      </c>
      <c r="G56" s="27">
        <v>35396</v>
      </c>
      <c r="H56" s="28" t="s">
        <v>814</v>
      </c>
      <c r="I56" s="25" t="s">
        <v>815</v>
      </c>
      <c r="J56" s="29" t="s">
        <v>75</v>
      </c>
    </row>
    <row r="57" spans="1:10" x14ac:dyDescent="0.25">
      <c r="A57" s="30" t="s">
        <v>1009</v>
      </c>
      <c r="B57" s="31" t="s">
        <v>2</v>
      </c>
      <c r="C57" s="31" t="s">
        <v>1010</v>
      </c>
      <c r="D57" s="31" t="s">
        <v>1011</v>
      </c>
      <c r="E57" s="31" t="s">
        <v>819</v>
      </c>
      <c r="F57" s="32">
        <v>85040</v>
      </c>
      <c r="G57" s="33">
        <v>77251</v>
      </c>
      <c r="H57" s="34" t="s">
        <v>814</v>
      </c>
      <c r="I57" s="31" t="s">
        <v>815</v>
      </c>
      <c r="J57" s="35" t="s">
        <v>75</v>
      </c>
    </row>
    <row r="58" spans="1:10" x14ac:dyDescent="0.25">
      <c r="A58" s="24" t="s">
        <v>943</v>
      </c>
      <c r="B58" s="25" t="s">
        <v>2</v>
      </c>
      <c r="C58" s="25" t="s">
        <v>944</v>
      </c>
      <c r="D58" s="25" t="s">
        <v>945</v>
      </c>
      <c r="E58" s="25" t="s">
        <v>819</v>
      </c>
      <c r="F58" s="26">
        <v>85036</v>
      </c>
      <c r="G58" s="27">
        <v>35067</v>
      </c>
      <c r="H58" s="28" t="s">
        <v>814</v>
      </c>
      <c r="I58" s="25" t="s">
        <v>815</v>
      </c>
      <c r="J58" s="29" t="s">
        <v>75</v>
      </c>
    </row>
    <row r="59" spans="1:10" x14ac:dyDescent="0.25">
      <c r="A59" s="30" t="s">
        <v>1015</v>
      </c>
      <c r="B59" s="31" t="s">
        <v>2</v>
      </c>
      <c r="C59" s="31" t="s">
        <v>1016</v>
      </c>
      <c r="D59" s="31" t="s">
        <v>1017</v>
      </c>
      <c r="E59" s="31" t="s">
        <v>819</v>
      </c>
      <c r="F59" s="32">
        <v>85048</v>
      </c>
      <c r="G59" s="33">
        <v>100690</v>
      </c>
      <c r="H59" s="34" t="s">
        <v>814</v>
      </c>
      <c r="I59" s="31" t="s">
        <v>815</v>
      </c>
      <c r="J59" s="35" t="s">
        <v>75</v>
      </c>
    </row>
    <row r="60" spans="1:10" x14ac:dyDescent="0.25">
      <c r="A60" s="24" t="s">
        <v>955</v>
      </c>
      <c r="B60" s="25" t="s">
        <v>2</v>
      </c>
      <c r="C60" s="25" t="s">
        <v>956</v>
      </c>
      <c r="D60" s="25" t="s">
        <v>957</v>
      </c>
      <c r="E60" s="25" t="s">
        <v>813</v>
      </c>
      <c r="F60" s="26">
        <v>75026</v>
      </c>
      <c r="G60" s="27">
        <v>38047</v>
      </c>
      <c r="H60" s="28" t="s">
        <v>814</v>
      </c>
      <c r="I60" s="25" t="s">
        <v>815</v>
      </c>
      <c r="J60" s="29" t="s">
        <v>75</v>
      </c>
    </row>
    <row r="61" spans="1:10" x14ac:dyDescent="0.25">
      <c r="A61" s="30" t="s">
        <v>895</v>
      </c>
      <c r="B61" s="31" t="s">
        <v>2</v>
      </c>
      <c r="C61" s="31" t="s">
        <v>896</v>
      </c>
      <c r="D61" s="31" t="s">
        <v>897</v>
      </c>
      <c r="E61" s="31" t="s">
        <v>819</v>
      </c>
      <c r="F61" s="32">
        <v>85020</v>
      </c>
      <c r="G61" s="33">
        <v>25125</v>
      </c>
      <c r="H61" s="34" t="s">
        <v>814</v>
      </c>
      <c r="I61" s="31" t="s">
        <v>815</v>
      </c>
      <c r="J61" s="35" t="s">
        <v>75</v>
      </c>
    </row>
    <row r="62" spans="1:10" x14ac:dyDescent="0.25">
      <c r="A62" s="24" t="s">
        <v>952</v>
      </c>
      <c r="B62" s="25" t="s">
        <v>2</v>
      </c>
      <c r="C62" s="25" t="s">
        <v>953</v>
      </c>
      <c r="D62" s="25" t="s">
        <v>954</v>
      </c>
      <c r="E62" s="25" t="s">
        <v>813</v>
      </c>
      <c r="F62" s="26">
        <v>75017</v>
      </c>
      <c r="G62" s="27">
        <v>37997</v>
      </c>
      <c r="H62" s="28" t="s">
        <v>814</v>
      </c>
      <c r="I62" s="25" t="s">
        <v>815</v>
      </c>
      <c r="J62" s="29" t="s">
        <v>75</v>
      </c>
    </row>
    <row r="63" spans="1:10" x14ac:dyDescent="0.25">
      <c r="A63" s="30" t="s">
        <v>925</v>
      </c>
      <c r="B63" s="31" t="s">
        <v>2</v>
      </c>
      <c r="C63" s="31" t="s">
        <v>926</v>
      </c>
      <c r="D63" s="31" t="s">
        <v>927</v>
      </c>
      <c r="E63" s="31" t="s">
        <v>819</v>
      </c>
      <c r="F63" s="32">
        <v>85010</v>
      </c>
      <c r="G63" s="33">
        <v>32266</v>
      </c>
      <c r="H63" s="34" t="s">
        <v>814</v>
      </c>
      <c r="I63" s="31" t="s">
        <v>815</v>
      </c>
      <c r="J63" s="35" t="s">
        <v>75</v>
      </c>
    </row>
    <row r="64" spans="1:10" x14ac:dyDescent="0.25">
      <c r="A64" s="24" t="s">
        <v>907</v>
      </c>
      <c r="B64" s="25" t="s">
        <v>2</v>
      </c>
      <c r="C64" s="25" t="s">
        <v>908</v>
      </c>
      <c r="D64" s="25" t="s">
        <v>909</v>
      </c>
      <c r="E64" s="25" t="s">
        <v>819</v>
      </c>
      <c r="F64" s="26">
        <v>85030</v>
      </c>
      <c r="G64" s="27">
        <v>26236</v>
      </c>
      <c r="H64" s="28" t="s">
        <v>814</v>
      </c>
      <c r="I64" s="25" t="s">
        <v>815</v>
      </c>
      <c r="J64" s="29" t="s">
        <v>75</v>
      </c>
    </row>
    <row r="65" spans="1:10" x14ac:dyDescent="0.25">
      <c r="A65" s="30" t="s">
        <v>856</v>
      </c>
      <c r="B65" s="31" t="s">
        <v>2</v>
      </c>
      <c r="C65" s="31" t="s">
        <v>857</v>
      </c>
      <c r="D65" s="31" t="s">
        <v>858</v>
      </c>
      <c r="E65" s="31" t="s">
        <v>819</v>
      </c>
      <c r="F65" s="32">
        <v>85030</v>
      </c>
      <c r="G65" s="33">
        <v>19611</v>
      </c>
      <c r="H65" s="34" t="s">
        <v>814</v>
      </c>
      <c r="I65" s="31" t="s">
        <v>815</v>
      </c>
      <c r="J65" s="35" t="s">
        <v>75</v>
      </c>
    </row>
    <row r="66" spans="1:10" x14ac:dyDescent="0.25">
      <c r="A66" s="24" t="s">
        <v>1012</v>
      </c>
      <c r="B66" s="25" t="s">
        <v>2</v>
      </c>
      <c r="C66" s="25" t="s">
        <v>1013</v>
      </c>
      <c r="D66" s="25" t="s">
        <v>1014</v>
      </c>
      <c r="E66" s="25" t="s">
        <v>819</v>
      </c>
      <c r="F66" s="26">
        <v>85020</v>
      </c>
      <c r="G66" s="27">
        <v>93924</v>
      </c>
      <c r="H66" s="28" t="s">
        <v>814</v>
      </c>
      <c r="I66" s="25" t="s">
        <v>815</v>
      </c>
      <c r="J66" s="29" t="s">
        <v>75</v>
      </c>
    </row>
    <row r="67" spans="1:10" x14ac:dyDescent="0.25">
      <c r="A67" s="30" t="s">
        <v>850</v>
      </c>
      <c r="B67" s="31" t="s">
        <v>2</v>
      </c>
      <c r="C67" s="31" t="s">
        <v>851</v>
      </c>
      <c r="D67" s="31" t="s">
        <v>852</v>
      </c>
      <c r="E67" s="31" t="s">
        <v>813</v>
      </c>
      <c r="F67" s="32">
        <v>75027</v>
      </c>
      <c r="G67" s="33">
        <v>39412</v>
      </c>
      <c r="H67" s="34" t="s">
        <v>814</v>
      </c>
      <c r="I67" s="31" t="s">
        <v>815</v>
      </c>
      <c r="J67" s="35" t="s">
        <v>75</v>
      </c>
    </row>
    <row r="68" spans="1:10" x14ac:dyDescent="0.25">
      <c r="A68" s="24" t="s">
        <v>862</v>
      </c>
      <c r="B68" s="25" t="s">
        <v>2</v>
      </c>
      <c r="C68" s="25" t="s">
        <v>863</v>
      </c>
      <c r="D68" s="25" t="s">
        <v>864</v>
      </c>
      <c r="E68" s="25" t="s">
        <v>819</v>
      </c>
      <c r="F68" s="26">
        <v>85030</v>
      </c>
      <c r="G68" s="27">
        <v>20158</v>
      </c>
      <c r="H68" s="28" t="s">
        <v>814</v>
      </c>
      <c r="I68" s="25" t="s">
        <v>815</v>
      </c>
      <c r="J68" s="29" t="s">
        <v>75</v>
      </c>
    </row>
    <row r="69" spans="1:10" x14ac:dyDescent="0.25">
      <c r="A69" s="30" t="s">
        <v>871</v>
      </c>
      <c r="B69" s="31" t="s">
        <v>2</v>
      </c>
      <c r="C69" s="31" t="s">
        <v>872</v>
      </c>
      <c r="D69" s="31" t="s">
        <v>873</v>
      </c>
      <c r="E69" s="31" t="s">
        <v>813</v>
      </c>
      <c r="F69" s="32">
        <v>75010</v>
      </c>
      <c r="G69" s="33">
        <v>24506</v>
      </c>
      <c r="H69" s="34" t="s">
        <v>814</v>
      </c>
      <c r="I69" s="31" t="s">
        <v>815</v>
      </c>
      <c r="J69" s="35" t="s">
        <v>75</v>
      </c>
    </row>
    <row r="70" spans="1:10" x14ac:dyDescent="0.25">
      <c r="A70" s="24" t="s">
        <v>820</v>
      </c>
      <c r="B70" s="25" t="s">
        <v>2</v>
      </c>
      <c r="C70" s="25" t="s">
        <v>821</v>
      </c>
      <c r="D70" s="25" t="s">
        <v>822</v>
      </c>
      <c r="E70" s="25" t="s">
        <v>819</v>
      </c>
      <c r="F70" s="26">
        <v>85030</v>
      </c>
      <c r="G70" s="27">
        <v>20610</v>
      </c>
      <c r="H70" s="28" t="s">
        <v>814</v>
      </c>
      <c r="I70" s="25" t="s">
        <v>815</v>
      </c>
      <c r="J70" s="29" t="s">
        <v>75</v>
      </c>
    </row>
    <row r="71" spans="1:10" x14ac:dyDescent="0.25">
      <c r="A71" s="30" t="s">
        <v>937</v>
      </c>
      <c r="B71" s="31" t="s">
        <v>2</v>
      </c>
      <c r="C71" s="31" t="s">
        <v>938</v>
      </c>
      <c r="D71" s="31" t="s">
        <v>939</v>
      </c>
      <c r="E71" s="31" t="s">
        <v>819</v>
      </c>
      <c r="F71" s="32">
        <v>85030</v>
      </c>
      <c r="G71" s="33">
        <v>34677</v>
      </c>
      <c r="H71" s="34" t="s">
        <v>814</v>
      </c>
      <c r="I71" s="31" t="s">
        <v>815</v>
      </c>
      <c r="J71" s="35" t="s">
        <v>75</v>
      </c>
    </row>
    <row r="72" spans="1:10" x14ac:dyDescent="0.25">
      <c r="A72" s="30" t="s">
        <v>1044</v>
      </c>
      <c r="B72" s="31" t="s">
        <v>2</v>
      </c>
      <c r="C72" s="31" t="s">
        <v>1045</v>
      </c>
      <c r="D72" s="31" t="s">
        <v>1046</v>
      </c>
      <c r="E72" s="31" t="s">
        <v>819</v>
      </c>
      <c r="F72" s="32">
        <v>85037</v>
      </c>
      <c r="G72" s="33">
        <v>113958</v>
      </c>
      <c r="H72" s="34" t="s">
        <v>814</v>
      </c>
      <c r="I72" s="31" t="s">
        <v>815</v>
      </c>
      <c r="J72" s="35" t="s">
        <v>75</v>
      </c>
    </row>
    <row r="73" spans="1:10" x14ac:dyDescent="0.25">
      <c r="A73" s="24" t="s">
        <v>916</v>
      </c>
      <c r="B73" s="25" t="s">
        <v>2</v>
      </c>
      <c r="C73" s="25" t="s">
        <v>917</v>
      </c>
      <c r="D73" s="25" t="s">
        <v>918</v>
      </c>
      <c r="E73" s="25" t="s">
        <v>819</v>
      </c>
      <c r="F73" s="26">
        <v>85050</v>
      </c>
      <c r="G73" s="27">
        <v>28237</v>
      </c>
      <c r="H73" s="28" t="s">
        <v>814</v>
      </c>
      <c r="I73" s="25" t="s">
        <v>815</v>
      </c>
      <c r="J73" s="29" t="s">
        <v>75</v>
      </c>
    </row>
    <row r="74" spans="1:10" x14ac:dyDescent="0.25">
      <c r="A74" s="30" t="s">
        <v>973</v>
      </c>
      <c r="B74" s="31" t="s">
        <v>2</v>
      </c>
      <c r="C74" s="31" t="s">
        <v>974</v>
      </c>
      <c r="D74" s="31" t="s">
        <v>975</v>
      </c>
      <c r="E74" s="31" t="s">
        <v>819</v>
      </c>
      <c r="F74" s="32">
        <v>85050</v>
      </c>
      <c r="G74" s="33">
        <v>45000</v>
      </c>
      <c r="H74" s="34" t="s">
        <v>814</v>
      </c>
      <c r="I74" s="31" t="s">
        <v>815</v>
      </c>
      <c r="J74" s="35" t="s">
        <v>75</v>
      </c>
    </row>
    <row r="75" spans="1:10" x14ac:dyDescent="0.25">
      <c r="A75" s="24" t="s">
        <v>886</v>
      </c>
      <c r="B75" s="25" t="s">
        <v>2</v>
      </c>
      <c r="C75" s="25" t="s">
        <v>887</v>
      </c>
      <c r="D75" s="25" t="s">
        <v>888</v>
      </c>
      <c r="E75" s="25" t="s">
        <v>819</v>
      </c>
      <c r="F75" s="26">
        <v>85050</v>
      </c>
      <c r="G75" s="27">
        <v>24190</v>
      </c>
      <c r="H75" s="28" t="s">
        <v>814</v>
      </c>
      <c r="I75" s="25" t="s">
        <v>815</v>
      </c>
      <c r="J75" s="29" t="s">
        <v>75</v>
      </c>
    </row>
    <row r="76" spans="1:10" x14ac:dyDescent="0.25">
      <c r="A76" s="30" t="s">
        <v>1050</v>
      </c>
      <c r="B76" s="31" t="s">
        <v>2</v>
      </c>
      <c r="C76" s="31" t="s">
        <v>1051</v>
      </c>
      <c r="D76" s="31" t="s">
        <v>1052</v>
      </c>
      <c r="E76" s="31" t="s">
        <v>819</v>
      </c>
      <c r="F76" s="32">
        <v>85038</v>
      </c>
      <c r="G76" s="33">
        <v>154331</v>
      </c>
      <c r="H76" s="34" t="s">
        <v>814</v>
      </c>
      <c r="I76" s="31" t="s">
        <v>815</v>
      </c>
      <c r="J76" s="35" t="s">
        <v>75</v>
      </c>
    </row>
    <row r="77" spans="1:10" x14ac:dyDescent="0.25">
      <c r="A77" s="24" t="s">
        <v>922</v>
      </c>
      <c r="B77" s="25" t="s">
        <v>2</v>
      </c>
      <c r="C77" s="25" t="s">
        <v>923</v>
      </c>
      <c r="D77" s="25" t="s">
        <v>924</v>
      </c>
      <c r="E77" s="25" t="s">
        <v>819</v>
      </c>
      <c r="F77" s="26">
        <v>85050</v>
      </c>
      <c r="G77" s="27">
        <v>31112</v>
      </c>
      <c r="H77" s="28" t="s">
        <v>814</v>
      </c>
      <c r="I77" s="25" t="s">
        <v>815</v>
      </c>
      <c r="J77" s="29" t="s">
        <v>75</v>
      </c>
    </row>
    <row r="78" spans="1:10" x14ac:dyDescent="0.25">
      <c r="A78" s="30" t="s">
        <v>985</v>
      </c>
      <c r="B78" s="31" t="s">
        <v>2</v>
      </c>
      <c r="C78" s="31" t="s">
        <v>986</v>
      </c>
      <c r="D78" s="31" t="s">
        <v>987</v>
      </c>
      <c r="E78" s="31" t="s">
        <v>813</v>
      </c>
      <c r="F78" s="32">
        <v>75018</v>
      </c>
      <c r="G78" s="33">
        <v>89027</v>
      </c>
      <c r="H78" s="34" t="s">
        <v>814</v>
      </c>
      <c r="I78" s="31" t="s">
        <v>815</v>
      </c>
      <c r="J78" s="35" t="s">
        <v>75</v>
      </c>
    </row>
    <row r="79" spans="1:10" x14ac:dyDescent="0.25">
      <c r="A79" s="24" t="s">
        <v>829</v>
      </c>
      <c r="B79" s="25" t="s">
        <v>2</v>
      </c>
      <c r="C79" s="25" t="s">
        <v>830</v>
      </c>
      <c r="D79" s="25" t="s">
        <v>831</v>
      </c>
      <c r="E79" s="25" t="s">
        <v>819</v>
      </c>
      <c r="F79" s="26">
        <v>85032</v>
      </c>
      <c r="G79" s="27">
        <v>15760</v>
      </c>
      <c r="H79" s="28" t="s">
        <v>814</v>
      </c>
      <c r="I79" s="25" t="s">
        <v>815</v>
      </c>
      <c r="J79" s="29" t="s">
        <v>75</v>
      </c>
    </row>
    <row r="80" spans="1:10" x14ac:dyDescent="0.25">
      <c r="A80" s="30" t="s">
        <v>910</v>
      </c>
      <c r="B80" s="31" t="s">
        <v>2</v>
      </c>
      <c r="C80" s="31" t="s">
        <v>911</v>
      </c>
      <c r="D80" s="31" t="s">
        <v>912</v>
      </c>
      <c r="E80" s="31" t="s">
        <v>819</v>
      </c>
      <c r="F80" s="32">
        <v>85030</v>
      </c>
      <c r="G80" s="33">
        <v>26905</v>
      </c>
      <c r="H80" s="34" t="s">
        <v>814</v>
      </c>
      <c r="I80" s="31" t="s">
        <v>815</v>
      </c>
      <c r="J80" s="35" t="s">
        <v>75</v>
      </c>
    </row>
    <row r="81" spans="1:10" x14ac:dyDescent="0.25">
      <c r="A81" s="30" t="s">
        <v>970</v>
      </c>
      <c r="B81" s="31" t="s">
        <v>2</v>
      </c>
      <c r="C81" s="31" t="s">
        <v>971</v>
      </c>
      <c r="D81" s="31" t="s">
        <v>972</v>
      </c>
      <c r="E81" s="31" t="s">
        <v>819</v>
      </c>
      <c r="F81" s="32">
        <v>85049</v>
      </c>
      <c r="G81" s="33">
        <v>42621</v>
      </c>
      <c r="H81" s="34" t="s">
        <v>814</v>
      </c>
      <c r="I81" s="31" t="s">
        <v>815</v>
      </c>
      <c r="J81" s="35" t="s">
        <v>75</v>
      </c>
    </row>
    <row r="82" spans="1:10" x14ac:dyDescent="0.25">
      <c r="A82" s="24" t="s">
        <v>841</v>
      </c>
      <c r="B82" s="25" t="s">
        <v>2</v>
      </c>
      <c r="C82" s="25" t="s">
        <v>842</v>
      </c>
      <c r="D82" s="25" t="s">
        <v>843</v>
      </c>
      <c r="E82" s="25" t="s">
        <v>819</v>
      </c>
      <c r="F82" s="26">
        <v>85018</v>
      </c>
      <c r="G82" s="27">
        <v>16516</v>
      </c>
      <c r="H82" s="28" t="s">
        <v>814</v>
      </c>
      <c r="I82" s="25" t="s">
        <v>815</v>
      </c>
      <c r="J82" s="29" t="s">
        <v>75</v>
      </c>
    </row>
    <row r="83" spans="1:10" x14ac:dyDescent="0.25">
      <c r="A83" s="30" t="s">
        <v>958</v>
      </c>
      <c r="B83" s="31" t="s">
        <v>2</v>
      </c>
      <c r="C83" s="31" t="s">
        <v>959</v>
      </c>
      <c r="D83" s="31" t="s">
        <v>960</v>
      </c>
      <c r="E83" s="31" t="s">
        <v>819</v>
      </c>
      <c r="F83" s="32">
        <v>85010</v>
      </c>
      <c r="G83" s="33">
        <v>38239</v>
      </c>
      <c r="H83" s="34" t="s">
        <v>814</v>
      </c>
      <c r="I83" s="31" t="s">
        <v>815</v>
      </c>
      <c r="J83" s="35" t="s">
        <v>75</v>
      </c>
    </row>
    <row r="84" spans="1:10" x14ac:dyDescent="0.25">
      <c r="A84" s="24" t="s">
        <v>979</v>
      </c>
      <c r="B84" s="25" t="s">
        <v>2</v>
      </c>
      <c r="C84" s="25" t="s">
        <v>980</v>
      </c>
      <c r="D84" s="25" t="s">
        <v>981</v>
      </c>
      <c r="E84" s="25" t="s">
        <v>819</v>
      </c>
      <c r="F84" s="26">
        <v>85058</v>
      </c>
      <c r="G84" s="27">
        <v>78022</v>
      </c>
      <c r="H84" s="28" t="s">
        <v>814</v>
      </c>
      <c r="I84" s="25" t="s">
        <v>815</v>
      </c>
      <c r="J84" s="29" t="s">
        <v>75</v>
      </c>
    </row>
    <row r="85" spans="1:10" x14ac:dyDescent="0.25">
      <c r="A85" s="30" t="s">
        <v>1003</v>
      </c>
      <c r="B85" s="31" t="s">
        <v>2</v>
      </c>
      <c r="C85" s="31" t="s">
        <v>1004</v>
      </c>
      <c r="D85" s="31" t="s">
        <v>1005</v>
      </c>
      <c r="E85" s="31" t="s">
        <v>819</v>
      </c>
      <c r="F85" s="32">
        <v>85040</v>
      </c>
      <c r="G85" s="33">
        <v>54437</v>
      </c>
      <c r="H85" s="34" t="s">
        <v>814</v>
      </c>
      <c r="I85" s="31" t="s">
        <v>815</v>
      </c>
      <c r="J85" s="35" t="s">
        <v>75</v>
      </c>
    </row>
    <row r="86" spans="1:10" x14ac:dyDescent="0.25">
      <c r="A86" s="24" t="s">
        <v>988</v>
      </c>
      <c r="B86" s="25" t="s">
        <v>2</v>
      </c>
      <c r="C86" s="25" t="s">
        <v>989</v>
      </c>
      <c r="D86" s="25" t="s">
        <v>990</v>
      </c>
      <c r="E86" s="25" t="s">
        <v>819</v>
      </c>
      <c r="F86" s="26">
        <v>85059</v>
      </c>
      <c r="G86" s="27">
        <v>70593</v>
      </c>
      <c r="H86" s="28" t="s">
        <v>814</v>
      </c>
      <c r="I86" s="25" t="s">
        <v>815</v>
      </c>
      <c r="J86" s="29" t="s">
        <v>75</v>
      </c>
    </row>
    <row r="88" spans="1:10" x14ac:dyDescent="0.25">
      <c r="A88" s="24" t="s">
        <v>1064</v>
      </c>
      <c r="B88" s="25" t="s">
        <v>2</v>
      </c>
      <c r="C88" s="25"/>
      <c r="D88" s="25"/>
      <c r="E88" s="25"/>
      <c r="F88" s="36"/>
      <c r="G88" s="27">
        <f>SUM(G1:G86)</f>
        <v>4987942</v>
      </c>
      <c r="H88" s="28" t="s">
        <v>814</v>
      </c>
      <c r="I88" s="25" t="s">
        <v>815</v>
      </c>
      <c r="J88" s="29" t="s">
        <v>75</v>
      </c>
    </row>
    <row r="89" spans="1:10" x14ac:dyDescent="0.25">
      <c r="A89" s="24" t="s">
        <v>1593</v>
      </c>
      <c r="B89" s="25" t="s">
        <v>2</v>
      </c>
      <c r="C89" s="25"/>
      <c r="D89" s="25"/>
      <c r="E89" s="25"/>
      <c r="F89" s="36"/>
      <c r="G89" s="27">
        <f>40%*G88</f>
        <v>1995176.8</v>
      </c>
      <c r="H89" s="28" t="s">
        <v>814</v>
      </c>
      <c r="I89" s="25" t="s">
        <v>815</v>
      </c>
      <c r="J89" s="29" t="s">
        <v>75</v>
      </c>
    </row>
    <row r="91" spans="1:10" x14ac:dyDescent="0.25">
      <c r="A91" s="24" t="s">
        <v>1607</v>
      </c>
      <c r="B91" s="25" t="s">
        <v>3</v>
      </c>
      <c r="C91" s="25"/>
      <c r="D91" s="25"/>
      <c r="E91" s="25"/>
      <c r="F91" s="36"/>
      <c r="G91" s="27">
        <v>480000</v>
      </c>
      <c r="H91" s="28" t="s">
        <v>814</v>
      </c>
      <c r="I91" s="25" t="s">
        <v>815</v>
      </c>
      <c r="J91" s="29" t="s">
        <v>75</v>
      </c>
    </row>
    <row r="93" spans="1:10" x14ac:dyDescent="0.25">
      <c r="A93" s="24" t="s">
        <v>1593</v>
      </c>
      <c r="B93" s="25" t="s">
        <v>0</v>
      </c>
      <c r="C93" s="25"/>
      <c r="D93" s="25"/>
      <c r="E93" s="25"/>
      <c r="F93" s="36"/>
      <c r="G93" s="27">
        <v>30000</v>
      </c>
      <c r="H93" s="28" t="s">
        <v>814</v>
      </c>
      <c r="I93" s="25" t="s">
        <v>815</v>
      </c>
      <c r="J93" s="29" t="s">
        <v>75</v>
      </c>
    </row>
    <row r="95" spans="1:10" x14ac:dyDescent="0.25">
      <c r="A95" s="24" t="s">
        <v>1608</v>
      </c>
      <c r="G95" s="63">
        <f>G89+G91+G93</f>
        <v>2505176.7999999998</v>
      </c>
    </row>
  </sheetData>
  <sheetProtection algorithmName="SHA-512" hashValue="qYdIBQ4H+8+Ap5cxOYMGrd1VNvHKehwviiSz2SVB2JXyqx5V8im3j/6NY8YMTALruAblN61eI4NXAL5h9200ag==" saltValue="QJK4GxmkMqVfWKr7+zbL8w==" spinCount="100000" sheet="1" objects="1" scenarios="1"/>
  <autoFilter ref="A1:J86" xr:uid="{8DA5DA6E-D623-43B2-BDC2-322FCA72C392}">
    <sortState xmlns:xlrd2="http://schemas.microsoft.com/office/spreadsheetml/2017/richdata2" ref="A2:J86">
      <sortCondition ref="A1:A86"/>
    </sortState>
  </autoFilter>
  <conditionalFormatting sqref="A2:A86">
    <cfRule type="duplicateValues" dxfId="8" priority="8"/>
  </conditionalFormatting>
  <conditionalFormatting sqref="A23:A86 A1:A21">
    <cfRule type="duplicateValues" dxfId="7" priority="7"/>
  </conditionalFormatting>
  <conditionalFormatting sqref="A88:A89">
    <cfRule type="duplicateValues" dxfId="6" priority="9"/>
  </conditionalFormatting>
  <conditionalFormatting sqref="A91">
    <cfRule type="duplicateValues" dxfId="5" priority="5"/>
    <cfRule type="duplicateValues" dxfId="4" priority="6"/>
  </conditionalFormatting>
  <conditionalFormatting sqref="A93">
    <cfRule type="duplicateValues" dxfId="3" priority="3"/>
    <cfRule type="duplicateValues" dxfId="2" priority="4"/>
  </conditionalFormatting>
  <conditionalFormatting sqref="A95">
    <cfRule type="duplicateValues" dxfId="1" priority="1"/>
    <cfRule type="duplicateValues" dxfId="0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4" fitToHeight="0" orientation="portrait" r:id="rId1"/>
  <headerFooter>
    <oddHeader>&amp;CSTIMA CONSUMI ENTI NON IN CONVENZIONE</oddHeader>
  </headerFooter>
  <rowBreaks count="1" manualBreakCount="1">
    <brk id="41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9D36B-2FA3-42D7-AC80-565B9D683A2A}">
  <sheetPr>
    <pageSetUpPr fitToPage="1"/>
  </sheetPr>
  <dimension ref="A1:L704"/>
  <sheetViews>
    <sheetView zoomScale="70" zoomScaleNormal="70" workbookViewId="0">
      <selection activeCell="E11" sqref="E11"/>
    </sheetView>
  </sheetViews>
  <sheetFormatPr defaultColWidth="9.140625" defaultRowHeight="15" x14ac:dyDescent="0.25"/>
  <cols>
    <col min="1" max="1" width="7.42578125" bestFit="1" customWidth="1"/>
    <col min="2" max="2" width="61.42578125" bestFit="1" customWidth="1"/>
    <col min="3" max="3" width="69.140625" bestFit="1" customWidth="1"/>
    <col min="4" max="4" width="25.42578125" customWidth="1"/>
    <col min="5" max="5" width="58.140625" customWidth="1"/>
    <col min="6" max="6" width="26.85546875" customWidth="1"/>
    <col min="7" max="7" width="54.42578125" style="11" bestFit="1" customWidth="1"/>
    <col min="8" max="8" width="22.42578125" bestFit="1" customWidth="1"/>
    <col min="12" max="12" width="17.140625" hidden="1" customWidth="1"/>
  </cols>
  <sheetData>
    <row r="1" spans="1:12" x14ac:dyDescent="0.25">
      <c r="A1" s="69" t="s">
        <v>28</v>
      </c>
      <c r="B1" t="s">
        <v>29</v>
      </c>
      <c r="C1" t="s">
        <v>30</v>
      </c>
      <c r="D1" t="s">
        <v>31</v>
      </c>
      <c r="E1" t="s">
        <v>32</v>
      </c>
      <c r="F1" t="s">
        <v>33</v>
      </c>
      <c r="G1" s="11" t="s">
        <v>1606</v>
      </c>
      <c r="H1" t="s">
        <v>34</v>
      </c>
    </row>
    <row r="2" spans="1:12" ht="17.25" x14ac:dyDescent="0.25">
      <c r="A2" s="70">
        <v>1</v>
      </c>
      <c r="B2" s="71" t="s">
        <v>1081</v>
      </c>
      <c r="C2" s="72" t="s">
        <v>35</v>
      </c>
      <c r="D2" s="73" t="s">
        <v>0</v>
      </c>
      <c r="E2" s="74" t="s">
        <v>1191</v>
      </c>
      <c r="F2" s="75" t="s">
        <v>36</v>
      </c>
      <c r="G2" s="70">
        <v>25433</v>
      </c>
      <c r="H2" s="76" t="str">
        <f>IF(Tabella43[[#This Row],[Consumi anno termico 2024-2025 '[smc']2]]&lt;200000,"inf. 200.000 smc")</f>
        <v>inf. 200.000 smc</v>
      </c>
      <c r="L2" s="77" t="s">
        <v>37</v>
      </c>
    </row>
    <row r="3" spans="1:12" ht="17.25" x14ac:dyDescent="0.25">
      <c r="A3" s="70">
        <v>2</v>
      </c>
      <c r="B3" s="71" t="s">
        <v>38</v>
      </c>
      <c r="C3" s="72" t="s">
        <v>39</v>
      </c>
      <c r="D3" s="73" t="s">
        <v>0</v>
      </c>
      <c r="E3" s="74" t="s">
        <v>1192</v>
      </c>
      <c r="F3" s="75" t="s">
        <v>40</v>
      </c>
      <c r="G3" s="70">
        <v>3000</v>
      </c>
      <c r="H3" s="76" t="str">
        <f>IF(Tabella43[[#This Row],[Consumi anno termico 2024-2025 '[smc']2]]&lt;200000,"inf. 200.000 smc")</f>
        <v>inf. 200.000 smc</v>
      </c>
    </row>
    <row r="4" spans="1:12" ht="17.25" x14ac:dyDescent="0.25">
      <c r="A4" s="70">
        <v>3</v>
      </c>
      <c r="B4" s="71" t="s">
        <v>41</v>
      </c>
      <c r="C4" s="72" t="s">
        <v>39</v>
      </c>
      <c r="D4" s="73" t="s">
        <v>0</v>
      </c>
      <c r="E4" s="74" t="s">
        <v>1192</v>
      </c>
      <c r="F4" s="75" t="s">
        <v>40</v>
      </c>
      <c r="G4" s="70">
        <v>4356</v>
      </c>
      <c r="H4" s="76" t="str">
        <f>IF(Tabella43[[#This Row],[Consumi anno termico 2024-2025 '[smc']2]]&lt;200000,"inf. 200.000 smc")</f>
        <v>inf. 200.000 smc</v>
      </c>
    </row>
    <row r="5" spans="1:12" ht="17.25" x14ac:dyDescent="0.25">
      <c r="A5" s="70">
        <v>4</v>
      </c>
      <c r="B5" s="71" t="s">
        <v>42</v>
      </c>
      <c r="C5" s="72" t="s">
        <v>39</v>
      </c>
      <c r="D5" s="73" t="s">
        <v>0</v>
      </c>
      <c r="E5" s="74" t="s">
        <v>1192</v>
      </c>
      <c r="F5" s="75" t="s">
        <v>40</v>
      </c>
      <c r="G5" s="70">
        <v>7654</v>
      </c>
      <c r="H5" s="76" t="str">
        <f>IF(Tabella43[[#This Row],[Consumi anno termico 2024-2025 '[smc']2]]&lt;200000,"inf. 200.000 smc")</f>
        <v>inf. 200.000 smc</v>
      </c>
    </row>
    <row r="6" spans="1:12" ht="17.25" x14ac:dyDescent="0.25">
      <c r="A6" s="70">
        <v>5</v>
      </c>
      <c r="B6" s="71" t="s">
        <v>43</v>
      </c>
      <c r="C6" s="72" t="s">
        <v>39</v>
      </c>
      <c r="D6" s="73" t="s">
        <v>0</v>
      </c>
      <c r="E6" s="74" t="s">
        <v>1193</v>
      </c>
      <c r="F6" s="75" t="s">
        <v>40</v>
      </c>
      <c r="G6" s="70">
        <v>8799</v>
      </c>
      <c r="H6" s="76" t="str">
        <f>IF(Tabella43[[#This Row],[Consumi anno termico 2024-2025 '[smc']2]]&lt;200000,"inf. 200.000 smc")</f>
        <v>inf. 200.000 smc</v>
      </c>
    </row>
    <row r="7" spans="1:12" ht="17.25" x14ac:dyDescent="0.25">
      <c r="A7" s="70">
        <v>6</v>
      </c>
      <c r="B7" s="71" t="s">
        <v>44</v>
      </c>
      <c r="C7" s="72" t="s">
        <v>1163</v>
      </c>
      <c r="D7" s="76" t="s">
        <v>45</v>
      </c>
      <c r="E7" s="74" t="s">
        <v>1209</v>
      </c>
      <c r="F7" s="75" t="s">
        <v>46</v>
      </c>
      <c r="G7" s="70">
        <v>1118.4000000000001</v>
      </c>
      <c r="H7" s="76" t="str">
        <f>IF(Tabella43[[#This Row],[Consumi anno termico 2024-2025 '[smc']2]]&lt;200000,"inf. 200.000 smc")</f>
        <v>inf. 200.000 smc</v>
      </c>
    </row>
    <row r="8" spans="1:12" ht="17.25" x14ac:dyDescent="0.25">
      <c r="A8" s="70">
        <v>7</v>
      </c>
      <c r="B8" s="71" t="s">
        <v>1073</v>
      </c>
      <c r="C8" s="72" t="s">
        <v>1163</v>
      </c>
      <c r="D8" s="76" t="s">
        <v>45</v>
      </c>
      <c r="E8" s="74" t="s">
        <v>1226</v>
      </c>
      <c r="F8" s="75" t="s">
        <v>402</v>
      </c>
      <c r="G8" s="70">
        <v>5351.5616959999988</v>
      </c>
      <c r="H8" s="76" t="str">
        <f>IF(Tabella43[[#This Row],[Consumi anno termico 2024-2025 '[smc']2]]&lt;200000,"inf. 200.000 smc")</f>
        <v>inf. 200.000 smc</v>
      </c>
    </row>
    <row r="9" spans="1:12" ht="17.25" x14ac:dyDescent="0.25">
      <c r="A9" s="70">
        <v>8</v>
      </c>
      <c r="B9" s="71" t="s">
        <v>47</v>
      </c>
      <c r="C9" s="72" t="s">
        <v>1163</v>
      </c>
      <c r="D9" s="76" t="s">
        <v>45</v>
      </c>
      <c r="E9" s="74" t="s">
        <v>1203</v>
      </c>
      <c r="F9" s="75" t="s">
        <v>48</v>
      </c>
      <c r="G9" s="70">
        <v>104148.8</v>
      </c>
      <c r="H9" s="76" t="str">
        <f>IF(Tabella43[[#This Row],[Consumi anno termico 2024-2025 '[smc']2]]&lt;200000,"inf. 200.000 smc")</f>
        <v>inf. 200.000 smc</v>
      </c>
    </row>
    <row r="10" spans="1:12" ht="17.25" x14ac:dyDescent="0.25">
      <c r="A10" s="70">
        <v>9</v>
      </c>
      <c r="B10" s="71" t="s">
        <v>49</v>
      </c>
      <c r="C10" s="72" t="s">
        <v>1163</v>
      </c>
      <c r="D10" s="76" t="s">
        <v>45</v>
      </c>
      <c r="E10" s="74" t="s">
        <v>1221</v>
      </c>
      <c r="F10" s="75" t="s">
        <v>50</v>
      </c>
      <c r="G10" s="70">
        <v>3716.1100103999997</v>
      </c>
      <c r="H10" s="76" t="str">
        <f>IF(Tabella43[[#This Row],[Consumi anno termico 2024-2025 '[smc']2]]&lt;200000,"inf. 200.000 smc")</f>
        <v>inf. 200.000 smc</v>
      </c>
    </row>
    <row r="11" spans="1:12" ht="17.25" x14ac:dyDescent="0.25">
      <c r="A11" s="70">
        <v>10</v>
      </c>
      <c r="B11" s="71" t="s">
        <v>51</v>
      </c>
      <c r="C11" s="72" t="s">
        <v>1163</v>
      </c>
      <c r="D11" s="76" t="s">
        <v>45</v>
      </c>
      <c r="E11" s="74" t="s">
        <v>1215</v>
      </c>
      <c r="F11" s="75" t="s">
        <v>52</v>
      </c>
      <c r="G11" s="70">
        <v>158.7675792</v>
      </c>
      <c r="H11" s="76" t="str">
        <f>IF(Tabella43[[#This Row],[Consumi anno termico 2024-2025 '[smc']2]]&lt;200000,"inf. 200.000 smc")</f>
        <v>inf. 200.000 smc</v>
      </c>
    </row>
    <row r="12" spans="1:12" ht="17.25" x14ac:dyDescent="0.25">
      <c r="A12" s="70">
        <v>11</v>
      </c>
      <c r="B12" s="71" t="s">
        <v>53</v>
      </c>
      <c r="C12" s="72" t="s">
        <v>1163</v>
      </c>
      <c r="D12" s="76" t="s">
        <v>45</v>
      </c>
      <c r="E12" s="74" t="s">
        <v>1212</v>
      </c>
      <c r="F12" s="75" t="s">
        <v>54</v>
      </c>
      <c r="G12" s="70">
        <v>7159</v>
      </c>
      <c r="H12" s="76" t="str">
        <f>IF(Tabella43[[#This Row],[Consumi anno termico 2024-2025 '[smc']2]]&lt;200000,"inf. 200.000 smc")</f>
        <v>inf. 200.000 smc</v>
      </c>
    </row>
    <row r="13" spans="1:12" ht="17.25" x14ac:dyDescent="0.25">
      <c r="A13" s="70">
        <v>12</v>
      </c>
      <c r="B13" s="71" t="s">
        <v>55</v>
      </c>
      <c r="C13" s="72" t="s">
        <v>1163</v>
      </c>
      <c r="D13" s="76" t="s">
        <v>45</v>
      </c>
      <c r="E13" s="74" t="s">
        <v>1216</v>
      </c>
      <c r="F13" s="75" t="s">
        <v>48</v>
      </c>
      <c r="G13" s="70">
        <v>4771.2</v>
      </c>
      <c r="H13" s="76" t="str">
        <f>IF(Tabella43[[#This Row],[Consumi anno termico 2024-2025 '[smc']2]]&lt;200000,"inf. 200.000 smc")</f>
        <v>inf. 200.000 smc</v>
      </c>
    </row>
    <row r="14" spans="1:12" ht="17.25" x14ac:dyDescent="0.25">
      <c r="A14" s="70">
        <v>13</v>
      </c>
      <c r="B14" s="71" t="s">
        <v>1069</v>
      </c>
      <c r="C14" s="72" t="s">
        <v>1163</v>
      </c>
      <c r="D14" s="76" t="s">
        <v>45</v>
      </c>
      <c r="E14" s="74" t="s">
        <v>1202</v>
      </c>
      <c r="F14" s="75" t="s">
        <v>48</v>
      </c>
      <c r="G14" s="70">
        <v>10000</v>
      </c>
      <c r="H14" s="76" t="str">
        <f>IF(Tabella43[[#This Row],[Consumi anno termico 2024-2025 '[smc']2]]&lt;200000,"inf. 200.000 smc")</f>
        <v>inf. 200.000 smc</v>
      </c>
    </row>
    <row r="15" spans="1:12" ht="17.25" x14ac:dyDescent="0.25">
      <c r="A15" s="70">
        <v>14</v>
      </c>
      <c r="B15" s="71" t="s">
        <v>56</v>
      </c>
      <c r="C15" s="72" t="s">
        <v>1163</v>
      </c>
      <c r="D15" s="76" t="s">
        <v>45</v>
      </c>
      <c r="E15" s="74" t="s">
        <v>1206</v>
      </c>
      <c r="F15" s="75" t="s">
        <v>48</v>
      </c>
      <c r="G15" s="70">
        <v>5910.4</v>
      </c>
      <c r="H15" s="76" t="str">
        <f>IF(Tabella43[[#This Row],[Consumi anno termico 2024-2025 '[smc']2]]&lt;200000,"inf. 200.000 smc")</f>
        <v>inf. 200.000 smc</v>
      </c>
    </row>
    <row r="16" spans="1:12" ht="17.25" x14ac:dyDescent="0.25">
      <c r="A16" s="70">
        <v>15</v>
      </c>
      <c r="B16" s="71" t="s">
        <v>57</v>
      </c>
      <c r="C16" s="72" t="s">
        <v>1163</v>
      </c>
      <c r="D16" s="76" t="s">
        <v>45</v>
      </c>
      <c r="E16" s="74" t="s">
        <v>1198</v>
      </c>
      <c r="F16" s="75" t="s">
        <v>48</v>
      </c>
      <c r="G16" s="70">
        <v>71444</v>
      </c>
      <c r="H16" s="76" t="str">
        <f>IF(Tabella43[[#This Row],[Consumi anno termico 2024-2025 '[smc']2]]&lt;200000,"inf. 200.000 smc")</f>
        <v>inf. 200.000 smc</v>
      </c>
    </row>
    <row r="17" spans="1:12" ht="17.25" x14ac:dyDescent="0.25">
      <c r="A17" s="70">
        <v>16</v>
      </c>
      <c r="B17" s="71" t="s">
        <v>58</v>
      </c>
      <c r="C17" s="72" t="s">
        <v>1163</v>
      </c>
      <c r="D17" s="76" t="s">
        <v>45</v>
      </c>
      <c r="E17" s="74" t="s">
        <v>1197</v>
      </c>
      <c r="F17" s="75" t="s">
        <v>59</v>
      </c>
      <c r="G17" s="70">
        <v>6758.4</v>
      </c>
      <c r="H17" s="76" t="str">
        <f>IF(Tabella43[[#This Row],[Consumi anno termico 2024-2025 '[smc']2]]&lt;200000,"inf. 200.000 smc")</f>
        <v>inf. 200.000 smc</v>
      </c>
    </row>
    <row r="18" spans="1:12" ht="17.25" x14ac:dyDescent="0.25">
      <c r="A18" s="70">
        <v>17</v>
      </c>
      <c r="B18" s="71" t="s">
        <v>60</v>
      </c>
      <c r="C18" s="72" t="s">
        <v>1163</v>
      </c>
      <c r="D18" s="76" t="s">
        <v>45</v>
      </c>
      <c r="E18" s="74" t="s">
        <v>1197</v>
      </c>
      <c r="F18" s="75" t="s">
        <v>59</v>
      </c>
      <c r="G18" s="70">
        <v>3463</v>
      </c>
      <c r="H18" s="76" t="s">
        <v>72</v>
      </c>
    </row>
    <row r="19" spans="1:12" ht="17.25" x14ac:dyDescent="0.25">
      <c r="A19" s="70">
        <v>18</v>
      </c>
      <c r="B19" s="71" t="s">
        <v>62</v>
      </c>
      <c r="C19" s="72" t="s">
        <v>1163</v>
      </c>
      <c r="D19" s="76" t="s">
        <v>45</v>
      </c>
      <c r="E19" s="74" t="s">
        <v>1197</v>
      </c>
      <c r="F19" s="75" t="s">
        <v>59</v>
      </c>
      <c r="G19" s="70">
        <v>1225.5999999999999</v>
      </c>
      <c r="H19" s="76" t="str">
        <f>IF(Tabella43[[#This Row],[Consumi anno termico 2024-2025 '[smc']2]]&lt;200000,"inf. 200.000 smc")</f>
        <v>inf. 200.000 smc</v>
      </c>
    </row>
    <row r="20" spans="1:12" ht="17.25" x14ac:dyDescent="0.25">
      <c r="A20" s="70">
        <v>19</v>
      </c>
      <c r="B20" s="71" t="s">
        <v>63</v>
      </c>
      <c r="C20" s="72" t="s">
        <v>1163</v>
      </c>
      <c r="D20" s="76" t="s">
        <v>45</v>
      </c>
      <c r="E20" s="74" t="s">
        <v>1205</v>
      </c>
      <c r="F20" s="75" t="s">
        <v>64</v>
      </c>
      <c r="G20" s="70">
        <v>2729.6</v>
      </c>
      <c r="H20" s="76" t="str">
        <f>IF(Tabella43[[#This Row],[Consumi anno termico 2024-2025 '[smc']2]]&lt;200000,"inf. 200.000 smc")</f>
        <v>inf. 200.000 smc</v>
      </c>
    </row>
    <row r="21" spans="1:12" ht="17.25" x14ac:dyDescent="0.25">
      <c r="A21" s="70">
        <v>20</v>
      </c>
      <c r="B21" s="71" t="s">
        <v>65</v>
      </c>
      <c r="C21" s="72" t="s">
        <v>1163</v>
      </c>
      <c r="D21" s="76" t="s">
        <v>45</v>
      </c>
      <c r="E21" s="74" t="s">
        <v>1210</v>
      </c>
      <c r="F21" s="75" t="s">
        <v>66</v>
      </c>
      <c r="G21" s="70">
        <v>1317.2301696</v>
      </c>
      <c r="H21" s="76" t="str">
        <f>IF(Tabella43[[#This Row],[Consumi anno termico 2024-2025 '[smc']2]]&lt;200000,"inf. 200.000 smc")</f>
        <v>inf. 200.000 smc</v>
      </c>
    </row>
    <row r="22" spans="1:12" ht="17.25" x14ac:dyDescent="0.25">
      <c r="A22" s="70">
        <v>21</v>
      </c>
      <c r="B22" s="71" t="s">
        <v>67</v>
      </c>
      <c r="C22" s="72" t="s">
        <v>1163</v>
      </c>
      <c r="D22" s="76" t="s">
        <v>45</v>
      </c>
      <c r="E22" s="74" t="s">
        <v>1219</v>
      </c>
      <c r="F22" s="75" t="s">
        <v>61</v>
      </c>
      <c r="G22" s="70">
        <v>3024.4342399999996</v>
      </c>
      <c r="H22" s="76" t="str">
        <f>IF(Tabella43[[#This Row],[Consumi anno termico 2024-2025 '[smc']2]]&lt;200000,"inf. 200.000 smc")</f>
        <v>inf. 200.000 smc</v>
      </c>
      <c r="L22" s="77" t="s">
        <v>72</v>
      </c>
    </row>
    <row r="23" spans="1:12" ht="17.25" x14ac:dyDescent="0.25">
      <c r="A23" s="70">
        <v>22</v>
      </c>
      <c r="B23" s="71" t="s">
        <v>68</v>
      </c>
      <c r="C23" s="72" t="s">
        <v>1163</v>
      </c>
      <c r="D23" s="76" t="s">
        <v>45</v>
      </c>
      <c r="E23" s="74" t="s">
        <v>1197</v>
      </c>
      <c r="F23" s="75" t="s">
        <v>59</v>
      </c>
      <c r="G23" s="70">
        <v>10000</v>
      </c>
      <c r="H23" s="76" t="str">
        <f>IF(Tabella43[[#This Row],[Consumi anno termico 2024-2025 '[smc']2]]&lt;200000,"inf. 200.000 smc")</f>
        <v>inf. 200.000 smc</v>
      </c>
    </row>
    <row r="24" spans="1:12" ht="17.25" x14ac:dyDescent="0.25">
      <c r="A24" s="70">
        <v>23</v>
      </c>
      <c r="B24" s="71" t="s">
        <v>1070</v>
      </c>
      <c r="C24" s="72" t="s">
        <v>1163</v>
      </c>
      <c r="D24" s="76" t="s">
        <v>45</v>
      </c>
      <c r="E24" s="74" t="s">
        <v>1197</v>
      </c>
      <c r="F24" s="75" t="s">
        <v>59</v>
      </c>
      <c r="G24" s="70">
        <v>10000</v>
      </c>
      <c r="H24" s="76" t="str">
        <f>IF(Tabella43[[#This Row],[Consumi anno termico 2024-2025 '[smc']2]]&lt;200000,"inf. 200.000 smc")</f>
        <v>inf. 200.000 smc</v>
      </c>
    </row>
    <row r="25" spans="1:12" ht="17.25" x14ac:dyDescent="0.25">
      <c r="A25" s="70">
        <v>24</v>
      </c>
      <c r="B25" s="71" t="s">
        <v>69</v>
      </c>
      <c r="C25" s="72" t="s">
        <v>1163</v>
      </c>
      <c r="D25" s="76" t="s">
        <v>45</v>
      </c>
      <c r="E25" s="74" t="s">
        <v>1197</v>
      </c>
      <c r="F25" s="75" t="s">
        <v>59</v>
      </c>
      <c r="G25" s="70">
        <v>3429.4339759999993</v>
      </c>
      <c r="H25" s="76" t="str">
        <f>IF(Tabella43[[#This Row],[Consumi anno termico 2024-2025 '[smc']2]]&lt;200000,"inf. 200.000 smc")</f>
        <v>inf. 200.000 smc</v>
      </c>
    </row>
    <row r="26" spans="1:12" ht="17.25" x14ac:dyDescent="0.25">
      <c r="A26" s="70">
        <v>25</v>
      </c>
      <c r="B26" s="71" t="s">
        <v>70</v>
      </c>
      <c r="C26" s="72" t="s">
        <v>1163</v>
      </c>
      <c r="D26" s="76" t="s">
        <v>45</v>
      </c>
      <c r="E26" s="74" t="s">
        <v>1197</v>
      </c>
      <c r="F26" s="75" t="s">
        <v>59</v>
      </c>
      <c r="G26" s="70">
        <v>1418.1109152000001</v>
      </c>
      <c r="H26" s="76" t="str">
        <f>IF(Tabella43[[#This Row],[Consumi anno termico 2024-2025 '[smc']2]]&lt;200000,"inf. 200.000 smc")</f>
        <v>inf. 200.000 smc</v>
      </c>
    </row>
    <row r="27" spans="1:12" ht="17.25" x14ac:dyDescent="0.25">
      <c r="A27" s="70">
        <v>26</v>
      </c>
      <c r="B27" s="71" t="s">
        <v>71</v>
      </c>
      <c r="C27" s="72" t="s">
        <v>1163</v>
      </c>
      <c r="D27" s="76" t="s">
        <v>45</v>
      </c>
      <c r="E27" s="74" t="s">
        <v>1194</v>
      </c>
      <c r="F27" s="75" t="s">
        <v>48</v>
      </c>
      <c r="G27" s="70">
        <v>1954600</v>
      </c>
      <c r="H27" s="76" t="s">
        <v>72</v>
      </c>
    </row>
    <row r="28" spans="1:12" ht="17.25" x14ac:dyDescent="0.25">
      <c r="A28" s="70">
        <v>27</v>
      </c>
      <c r="B28" s="71" t="s">
        <v>73</v>
      </c>
      <c r="C28" s="72" t="s">
        <v>1163</v>
      </c>
      <c r="D28" s="76" t="s">
        <v>45</v>
      </c>
      <c r="E28" s="74" t="s">
        <v>1205</v>
      </c>
      <c r="F28" s="75" t="s">
        <v>74</v>
      </c>
      <c r="G28" s="70">
        <v>889.6</v>
      </c>
      <c r="H28" s="76" t="str">
        <f>IF(Tabella43[[#This Row],[Consumi anno termico 2024-2025 '[smc']2]]&lt;200000,"inf. 200.000 smc")</f>
        <v>inf. 200.000 smc</v>
      </c>
    </row>
    <row r="29" spans="1:12" ht="17.25" x14ac:dyDescent="0.25">
      <c r="A29" s="70">
        <v>28</v>
      </c>
      <c r="B29" s="71" t="s">
        <v>76</v>
      </c>
      <c r="C29" s="72" t="s">
        <v>1163</v>
      </c>
      <c r="D29" s="76" t="s">
        <v>45</v>
      </c>
      <c r="E29" s="74" t="s">
        <v>1203</v>
      </c>
      <c r="F29" s="75" t="s">
        <v>48</v>
      </c>
      <c r="G29" s="70">
        <v>6963.2</v>
      </c>
      <c r="H29" s="76" t="str">
        <f>IF(Tabella43[[#This Row],[Consumi anno termico 2024-2025 '[smc']2]]&lt;200000,"inf. 200.000 smc")</f>
        <v>inf. 200.000 smc</v>
      </c>
    </row>
    <row r="30" spans="1:12" ht="17.25" x14ac:dyDescent="0.25">
      <c r="A30" s="70">
        <v>29</v>
      </c>
      <c r="B30" s="71" t="s">
        <v>77</v>
      </c>
      <c r="C30" s="72" t="s">
        <v>1163</v>
      </c>
      <c r="D30" s="76" t="s">
        <v>45</v>
      </c>
      <c r="E30" s="74" t="s">
        <v>1211</v>
      </c>
      <c r="F30" s="75" t="s">
        <v>48</v>
      </c>
      <c r="G30" s="70">
        <v>3685.3281072000004</v>
      </c>
      <c r="H30" s="76" t="str">
        <f>IF(Tabella43[[#This Row],[Consumi anno termico 2024-2025 '[smc']2]]&lt;200000,"inf. 200.000 smc")</f>
        <v>inf. 200.000 smc</v>
      </c>
    </row>
    <row r="31" spans="1:12" ht="17.25" x14ac:dyDescent="0.25">
      <c r="A31" s="70">
        <v>30</v>
      </c>
      <c r="B31" s="71" t="s">
        <v>78</v>
      </c>
      <c r="C31" s="72" t="s">
        <v>1163</v>
      </c>
      <c r="D31" s="76" t="s">
        <v>45</v>
      </c>
      <c r="E31" s="74" t="s">
        <v>1222</v>
      </c>
      <c r="F31" s="75" t="s">
        <v>36</v>
      </c>
      <c r="G31" s="70">
        <v>2446.4</v>
      </c>
      <c r="H31" s="76" t="str">
        <f>IF(Tabella43[[#This Row],[Consumi anno termico 2024-2025 '[smc']2]]&lt;200000,"inf. 200.000 smc")</f>
        <v>inf. 200.000 smc</v>
      </c>
    </row>
    <row r="32" spans="1:12" ht="17.25" x14ac:dyDescent="0.25">
      <c r="A32" s="70">
        <v>31</v>
      </c>
      <c r="B32" s="71" t="s">
        <v>79</v>
      </c>
      <c r="C32" s="72" t="s">
        <v>1163</v>
      </c>
      <c r="D32" s="76" t="s">
        <v>45</v>
      </c>
      <c r="E32" s="74" t="s">
        <v>1220</v>
      </c>
      <c r="F32" s="75" t="s">
        <v>80</v>
      </c>
      <c r="G32" s="70">
        <v>1462.4</v>
      </c>
      <c r="H32" s="76" t="str">
        <f>IF(Tabella43[[#This Row],[Consumi anno termico 2024-2025 '[smc']2]]&lt;200000,"inf. 200.000 smc")</f>
        <v>inf. 200.000 smc</v>
      </c>
    </row>
    <row r="33" spans="1:8" ht="17.25" x14ac:dyDescent="0.25">
      <c r="A33" s="70">
        <v>32</v>
      </c>
      <c r="B33" s="71" t="s">
        <v>81</v>
      </c>
      <c r="C33" s="72" t="s">
        <v>1163</v>
      </c>
      <c r="D33" s="76" t="s">
        <v>45</v>
      </c>
      <c r="E33" s="74" t="s">
        <v>1204</v>
      </c>
      <c r="F33" s="75" t="s">
        <v>82</v>
      </c>
      <c r="G33" s="70">
        <v>8408.3689255999998</v>
      </c>
      <c r="H33" s="76" t="str">
        <f>IF(Tabella43[[#This Row],[Consumi anno termico 2024-2025 '[smc']2]]&lt;200000,"inf. 200.000 smc")</f>
        <v>inf. 200.000 smc</v>
      </c>
    </row>
    <row r="34" spans="1:8" ht="17.25" x14ac:dyDescent="0.25">
      <c r="A34" s="70">
        <v>33</v>
      </c>
      <c r="B34" s="71" t="s">
        <v>1072</v>
      </c>
      <c r="C34" s="72" t="s">
        <v>1163</v>
      </c>
      <c r="D34" s="76" t="s">
        <v>45</v>
      </c>
      <c r="E34" s="74" t="s">
        <v>1213</v>
      </c>
      <c r="F34" s="75" t="s">
        <v>691</v>
      </c>
      <c r="G34" s="70">
        <v>1264</v>
      </c>
      <c r="H34" s="76" t="str">
        <f>IF(Tabella43[[#This Row],[Consumi anno termico 2024-2025 '[smc']2]]&lt;200000,"inf. 200.000 smc")</f>
        <v>inf. 200.000 smc</v>
      </c>
    </row>
    <row r="35" spans="1:8" ht="17.25" x14ac:dyDescent="0.25">
      <c r="A35" s="70">
        <v>34</v>
      </c>
      <c r="B35" s="71" t="s">
        <v>83</v>
      </c>
      <c r="C35" s="72" t="s">
        <v>1163</v>
      </c>
      <c r="D35" s="76" t="s">
        <v>45</v>
      </c>
      <c r="E35" s="74" t="s">
        <v>1196</v>
      </c>
      <c r="F35" s="75" t="s">
        <v>84</v>
      </c>
      <c r="G35" s="70">
        <v>256940.79999999999</v>
      </c>
      <c r="H35" s="76" t="s">
        <v>72</v>
      </c>
    </row>
    <row r="36" spans="1:8" ht="17.25" x14ac:dyDescent="0.25">
      <c r="A36" s="70">
        <v>35</v>
      </c>
      <c r="B36" s="71" t="s">
        <v>85</v>
      </c>
      <c r="C36" s="72" t="s">
        <v>1163</v>
      </c>
      <c r="D36" s="76" t="s">
        <v>45</v>
      </c>
      <c r="E36" s="74" t="s">
        <v>1225</v>
      </c>
      <c r="F36" s="75" t="s">
        <v>86</v>
      </c>
      <c r="G36" s="70">
        <v>2629.6198336000002</v>
      </c>
      <c r="H36" s="76" t="str">
        <f>IF(Tabella43[[#This Row],[Consumi anno termico 2024-2025 '[smc']2]]&lt;200000,"inf. 200.000 smc")</f>
        <v>inf. 200.000 smc</v>
      </c>
    </row>
    <row r="37" spans="1:8" ht="17.25" x14ac:dyDescent="0.25">
      <c r="A37" s="70">
        <v>36</v>
      </c>
      <c r="B37" s="71" t="s">
        <v>87</v>
      </c>
      <c r="C37" s="72" t="s">
        <v>1163</v>
      </c>
      <c r="D37" s="76" t="s">
        <v>45</v>
      </c>
      <c r="E37" s="74" t="s">
        <v>1214</v>
      </c>
      <c r="F37" s="75" t="s">
        <v>88</v>
      </c>
      <c r="G37" s="70">
        <v>6350</v>
      </c>
      <c r="H37" s="76" t="str">
        <f>IF(Tabella43[[#This Row],[Consumi anno termico 2024-2025 '[smc']2]]&lt;200000,"inf. 200.000 smc")</f>
        <v>inf. 200.000 smc</v>
      </c>
    </row>
    <row r="38" spans="1:8" ht="17.25" x14ac:dyDescent="0.25">
      <c r="A38" s="70">
        <v>37</v>
      </c>
      <c r="B38" s="71" t="s">
        <v>1071</v>
      </c>
      <c r="C38" s="72" t="s">
        <v>1163</v>
      </c>
      <c r="D38" s="76" t="s">
        <v>45</v>
      </c>
      <c r="E38" s="74" t="s">
        <v>1207</v>
      </c>
      <c r="F38" s="75" t="s">
        <v>1182</v>
      </c>
      <c r="G38" s="70">
        <v>3420.3860055999999</v>
      </c>
      <c r="H38" s="76" t="str">
        <f>IF(Tabella43[[#This Row],[Consumi anno termico 2024-2025 '[smc']2]]&lt;200000,"inf. 200.000 smc")</f>
        <v>inf. 200.000 smc</v>
      </c>
    </row>
    <row r="39" spans="1:8" ht="17.25" x14ac:dyDescent="0.25">
      <c r="A39" s="70">
        <v>38</v>
      </c>
      <c r="B39" s="71" t="s">
        <v>89</v>
      </c>
      <c r="C39" s="72" t="s">
        <v>1163</v>
      </c>
      <c r="D39" s="76" t="s">
        <v>45</v>
      </c>
      <c r="E39" s="74" t="s">
        <v>1208</v>
      </c>
      <c r="F39" s="75" t="s">
        <v>90</v>
      </c>
      <c r="G39" s="70">
        <v>1503.2045952000001</v>
      </c>
      <c r="H39" s="76" t="str">
        <f>IF(Tabella43[[#This Row],[Consumi anno termico 2024-2025 '[smc']2]]&lt;200000,"inf. 200.000 smc")</f>
        <v>inf. 200.000 smc</v>
      </c>
    </row>
    <row r="40" spans="1:8" ht="17.25" x14ac:dyDescent="0.25">
      <c r="A40" s="70">
        <v>39</v>
      </c>
      <c r="B40" s="71" t="s">
        <v>91</v>
      </c>
      <c r="C40" s="72" t="s">
        <v>1163</v>
      </c>
      <c r="D40" s="76" t="s">
        <v>45</v>
      </c>
      <c r="E40" s="74" t="s">
        <v>1224</v>
      </c>
      <c r="F40" s="75" t="s">
        <v>90</v>
      </c>
      <c r="G40" s="70">
        <v>3343.2</v>
      </c>
      <c r="H40" s="76" t="str">
        <f>IF(Tabella43[[#This Row],[Consumi anno termico 2024-2025 '[smc']2]]&lt;200000,"inf. 200.000 smc")</f>
        <v>inf. 200.000 smc</v>
      </c>
    </row>
    <row r="41" spans="1:8" ht="17.25" x14ac:dyDescent="0.25">
      <c r="A41" s="70">
        <v>40</v>
      </c>
      <c r="B41" s="71" t="s">
        <v>1068</v>
      </c>
      <c r="C41" s="72" t="s">
        <v>1163</v>
      </c>
      <c r="D41" s="76" t="s">
        <v>45</v>
      </c>
      <c r="E41" s="74" t="s">
        <v>1195</v>
      </c>
      <c r="F41" s="75" t="s">
        <v>90</v>
      </c>
      <c r="G41" s="70">
        <v>65555</v>
      </c>
      <c r="H41" s="76" t="s">
        <v>72</v>
      </c>
    </row>
    <row r="42" spans="1:8" ht="17.25" x14ac:dyDescent="0.25">
      <c r="A42" s="70">
        <v>41</v>
      </c>
      <c r="B42" s="71" t="s">
        <v>92</v>
      </c>
      <c r="C42" s="72" t="s">
        <v>1163</v>
      </c>
      <c r="D42" s="76" t="s">
        <v>45</v>
      </c>
      <c r="E42" s="74" t="s">
        <v>1199</v>
      </c>
      <c r="F42" s="75" t="s">
        <v>93</v>
      </c>
      <c r="G42" s="70">
        <v>75899</v>
      </c>
      <c r="H42" s="76" t="str">
        <f>IF(Tabella43[[#This Row],[Consumi anno termico 2024-2025 '[smc']2]]&lt;200000,"inf. 200.000 smc")</f>
        <v>inf. 200.000 smc</v>
      </c>
    </row>
    <row r="43" spans="1:8" ht="17.25" x14ac:dyDescent="0.25">
      <c r="A43" s="70">
        <v>42</v>
      </c>
      <c r="B43" s="71" t="s">
        <v>94</v>
      </c>
      <c r="C43" s="72" t="s">
        <v>1163</v>
      </c>
      <c r="D43" s="76" t="s">
        <v>45</v>
      </c>
      <c r="E43" s="74" t="s">
        <v>1199</v>
      </c>
      <c r="F43" s="75" t="s">
        <v>93</v>
      </c>
      <c r="G43" s="70">
        <v>3000</v>
      </c>
      <c r="H43" s="76" t="str">
        <f>IF(Tabella43[[#This Row],[Consumi anno termico 2024-2025 '[smc']2]]&lt;200000,"inf. 200.000 smc")</f>
        <v>inf. 200.000 smc</v>
      </c>
    </row>
    <row r="44" spans="1:8" ht="17.25" x14ac:dyDescent="0.25">
      <c r="A44" s="70">
        <v>43</v>
      </c>
      <c r="B44" s="71" t="s">
        <v>95</v>
      </c>
      <c r="C44" s="72" t="s">
        <v>1163</v>
      </c>
      <c r="D44" s="76" t="s">
        <v>45</v>
      </c>
      <c r="E44" s="74" t="s">
        <v>1199</v>
      </c>
      <c r="F44" s="75" t="s">
        <v>93</v>
      </c>
      <c r="G44" s="70">
        <v>2500</v>
      </c>
      <c r="H44" s="76" t="str">
        <f>IF(Tabella43[[#This Row],[Consumi anno termico 2024-2025 '[smc']2]]&lt;200000,"inf. 200.000 smc")</f>
        <v>inf. 200.000 smc</v>
      </c>
    </row>
    <row r="45" spans="1:8" ht="17.25" x14ac:dyDescent="0.25">
      <c r="A45" s="70">
        <v>44</v>
      </c>
      <c r="B45" s="71" t="s">
        <v>96</v>
      </c>
      <c r="C45" s="72" t="s">
        <v>1163</v>
      </c>
      <c r="D45" s="76" t="s">
        <v>45</v>
      </c>
      <c r="E45" s="74" t="s">
        <v>1199</v>
      </c>
      <c r="F45" s="75" t="s">
        <v>93</v>
      </c>
      <c r="G45" s="70">
        <v>2500</v>
      </c>
      <c r="H45" s="76" t="str">
        <f>IF(Tabella43[[#This Row],[Consumi anno termico 2024-2025 '[smc']2]]&lt;200000,"inf. 200.000 smc")</f>
        <v>inf. 200.000 smc</v>
      </c>
    </row>
    <row r="46" spans="1:8" ht="17.25" x14ac:dyDescent="0.25">
      <c r="A46" s="70">
        <v>45</v>
      </c>
      <c r="B46" s="71" t="s">
        <v>97</v>
      </c>
      <c r="C46" s="72" t="s">
        <v>1163</v>
      </c>
      <c r="D46" s="76" t="s">
        <v>45</v>
      </c>
      <c r="E46" s="74" t="s">
        <v>1199</v>
      </c>
      <c r="F46" s="75" t="s">
        <v>93</v>
      </c>
      <c r="G46" s="70">
        <v>5000</v>
      </c>
      <c r="H46" s="76" t="str">
        <f>IF(Tabella43[[#This Row],[Consumi anno termico 2024-2025 '[smc']2]]&lt;200000,"inf. 200.000 smc")</f>
        <v>inf. 200.000 smc</v>
      </c>
    </row>
    <row r="47" spans="1:8" ht="17.25" x14ac:dyDescent="0.25">
      <c r="A47" s="70">
        <v>46</v>
      </c>
      <c r="B47" s="71" t="s">
        <v>98</v>
      </c>
      <c r="C47" s="72" t="s">
        <v>1163</v>
      </c>
      <c r="D47" s="76" t="s">
        <v>45</v>
      </c>
      <c r="E47" s="74" t="s">
        <v>1199</v>
      </c>
      <c r="F47" s="75" t="s">
        <v>93</v>
      </c>
      <c r="G47" s="70">
        <v>4000</v>
      </c>
      <c r="H47" s="76" t="str">
        <f>IF(Tabella43[[#This Row],[Consumi anno termico 2024-2025 '[smc']2]]&lt;200000,"inf. 200.000 smc")</f>
        <v>inf. 200.000 smc</v>
      </c>
    </row>
    <row r="48" spans="1:8" ht="17.25" x14ac:dyDescent="0.25">
      <c r="A48" s="70">
        <v>47</v>
      </c>
      <c r="B48" s="71" t="s">
        <v>99</v>
      </c>
      <c r="C48" s="72" t="s">
        <v>1163</v>
      </c>
      <c r="D48" s="76" t="s">
        <v>45</v>
      </c>
      <c r="E48" s="74" t="s">
        <v>1200</v>
      </c>
      <c r="F48" s="75" t="s">
        <v>93</v>
      </c>
      <c r="G48" s="70">
        <v>18574.400000000001</v>
      </c>
      <c r="H48" s="76" t="str">
        <f>IF(Tabella43[[#This Row],[Consumi anno termico 2024-2025 '[smc']2]]&lt;200000,"inf. 200.000 smc")</f>
        <v>inf. 200.000 smc</v>
      </c>
    </row>
    <row r="49" spans="1:8" ht="17.25" x14ac:dyDescent="0.25">
      <c r="A49" s="70">
        <v>48</v>
      </c>
      <c r="B49" s="71" t="s">
        <v>100</v>
      </c>
      <c r="C49" s="72" t="s">
        <v>1163</v>
      </c>
      <c r="D49" s="76" t="s">
        <v>45</v>
      </c>
      <c r="E49" s="74" t="s">
        <v>1206</v>
      </c>
      <c r="F49" s="75" t="s">
        <v>101</v>
      </c>
      <c r="G49" s="70">
        <v>5572.3190239999994</v>
      </c>
      <c r="H49" s="76" t="str">
        <f>IF(Tabella43[[#This Row],[Consumi anno termico 2024-2025 '[smc']2]]&lt;200000,"inf. 200.000 smc")</f>
        <v>inf. 200.000 smc</v>
      </c>
    </row>
    <row r="50" spans="1:8" ht="17.25" x14ac:dyDescent="0.25">
      <c r="A50" s="70">
        <v>49</v>
      </c>
      <c r="B50" s="71" t="s">
        <v>102</v>
      </c>
      <c r="C50" s="72" t="s">
        <v>1163</v>
      </c>
      <c r="D50" s="76" t="s">
        <v>45</v>
      </c>
      <c r="E50" s="74" t="s">
        <v>1201</v>
      </c>
      <c r="F50" s="75" t="s">
        <v>103</v>
      </c>
      <c r="G50" s="70">
        <v>1858.7915688000001</v>
      </c>
      <c r="H50" s="76" t="str">
        <f>IF(Tabella43[[#This Row],[Consumi anno termico 2024-2025 '[smc']2]]&lt;200000,"inf. 200.000 smc")</f>
        <v>inf. 200.000 smc</v>
      </c>
    </row>
    <row r="51" spans="1:8" ht="17.25" x14ac:dyDescent="0.25">
      <c r="A51" s="70">
        <v>50</v>
      </c>
      <c r="B51" s="71" t="s">
        <v>104</v>
      </c>
      <c r="C51" s="72" t="s">
        <v>1163</v>
      </c>
      <c r="D51" s="76" t="s">
        <v>45</v>
      </c>
      <c r="E51" s="74" t="s">
        <v>1217</v>
      </c>
      <c r="F51" s="75" t="s">
        <v>105</v>
      </c>
      <c r="G51" s="70">
        <v>3214.0195967999998</v>
      </c>
      <c r="H51" s="76" t="str">
        <f>IF(Tabella43[[#This Row],[Consumi anno termico 2024-2025 '[smc']2]]&lt;200000,"inf. 200.000 smc")</f>
        <v>inf. 200.000 smc</v>
      </c>
    </row>
    <row r="52" spans="1:8" ht="17.25" x14ac:dyDescent="0.25">
      <c r="A52" s="70">
        <v>51</v>
      </c>
      <c r="B52" s="71" t="s">
        <v>106</v>
      </c>
      <c r="C52" s="72" t="s">
        <v>1163</v>
      </c>
      <c r="D52" s="76" t="s">
        <v>45</v>
      </c>
      <c r="E52" s="74" t="s">
        <v>1218</v>
      </c>
      <c r="F52" s="75" t="s">
        <v>107</v>
      </c>
      <c r="G52" s="70">
        <v>2636.6145360000005</v>
      </c>
      <c r="H52" s="76" t="str">
        <f>IF(Tabella43[[#This Row],[Consumi anno termico 2024-2025 '[smc']2]]&lt;200000,"inf. 200.000 smc")</f>
        <v>inf. 200.000 smc</v>
      </c>
    </row>
    <row r="53" spans="1:8" ht="17.25" x14ac:dyDescent="0.25">
      <c r="A53" s="70">
        <v>52</v>
      </c>
      <c r="B53" s="71" t="s">
        <v>108</v>
      </c>
      <c r="C53" s="72" t="s">
        <v>1163</v>
      </c>
      <c r="D53" s="76" t="s">
        <v>45</v>
      </c>
      <c r="E53" s="74" t="s">
        <v>1223</v>
      </c>
      <c r="F53" s="75" t="s">
        <v>109</v>
      </c>
      <c r="G53" s="70">
        <v>3127.7022696000004</v>
      </c>
      <c r="H53" s="76" t="str">
        <f>IF(Tabella43[[#This Row],[Consumi anno termico 2024-2025 '[smc']2]]&lt;200000,"inf. 200.000 smc")</f>
        <v>inf. 200.000 smc</v>
      </c>
    </row>
    <row r="54" spans="1:8" ht="17.25" x14ac:dyDescent="0.25">
      <c r="A54" s="70">
        <v>53</v>
      </c>
      <c r="B54" s="71" t="s">
        <v>111</v>
      </c>
      <c r="C54" s="72" t="s">
        <v>1170</v>
      </c>
      <c r="D54" s="76" t="s">
        <v>0</v>
      </c>
      <c r="E54" s="74" t="s">
        <v>112</v>
      </c>
      <c r="F54" s="75" t="s">
        <v>40</v>
      </c>
      <c r="G54" s="70">
        <v>3000</v>
      </c>
      <c r="H54" s="76" t="str">
        <f>IF(Tabella43[[#This Row],[Consumi anno termico 2024-2025 '[smc']2]]&lt;200000,"inf. 200.000 smc")</f>
        <v>inf. 200.000 smc</v>
      </c>
    </row>
    <row r="55" spans="1:8" ht="17.25" x14ac:dyDescent="0.25">
      <c r="A55" s="70">
        <v>54</v>
      </c>
      <c r="B55" s="71" t="s">
        <v>113</v>
      </c>
      <c r="C55" s="72" t="s">
        <v>1170</v>
      </c>
      <c r="D55" s="76" t="s">
        <v>0</v>
      </c>
      <c r="E55" s="74" t="s">
        <v>1227</v>
      </c>
      <c r="F55" s="75" t="s">
        <v>40</v>
      </c>
      <c r="G55" s="70">
        <v>37056</v>
      </c>
      <c r="H55" s="76" t="str">
        <f>IF(Tabella43[[#This Row],[Consumi anno termico 2024-2025 '[smc']2]]&lt;200000,"inf. 200.000 smc")</f>
        <v>inf. 200.000 smc</v>
      </c>
    </row>
    <row r="56" spans="1:8" ht="17.25" x14ac:dyDescent="0.25">
      <c r="A56" s="70">
        <v>55</v>
      </c>
      <c r="B56" s="71" t="s">
        <v>1101</v>
      </c>
      <c r="C56" s="72" t="s">
        <v>1172</v>
      </c>
      <c r="D56" s="76" t="s">
        <v>0</v>
      </c>
      <c r="E56" s="74" t="s">
        <v>1232</v>
      </c>
      <c r="F56" s="75" t="s">
        <v>59</v>
      </c>
      <c r="G56" s="70">
        <v>3000</v>
      </c>
      <c r="H56" s="76" t="str">
        <f>IF(Tabella43[[#This Row],[Consumi anno termico 2024-2025 '[smc']2]]&lt;200000,"inf. 200.000 smc")</f>
        <v>inf. 200.000 smc</v>
      </c>
    </row>
    <row r="57" spans="1:8" ht="17.25" x14ac:dyDescent="0.25">
      <c r="A57" s="70">
        <v>56</v>
      </c>
      <c r="B57" s="71" t="s">
        <v>1102</v>
      </c>
      <c r="C57" s="72" t="s">
        <v>1172</v>
      </c>
      <c r="D57" s="76" t="s">
        <v>0</v>
      </c>
      <c r="E57" s="74" t="s">
        <v>1233</v>
      </c>
      <c r="F57" s="75" t="s">
        <v>153</v>
      </c>
      <c r="G57" s="70">
        <v>3555</v>
      </c>
      <c r="H57" s="76" t="str">
        <f>IF(Tabella43[[#This Row],[Consumi anno termico 2024-2025 '[smc']2]]&lt;200000,"inf. 200.000 smc")</f>
        <v>inf. 200.000 smc</v>
      </c>
    </row>
    <row r="58" spans="1:8" ht="17.25" x14ac:dyDescent="0.25">
      <c r="A58" s="70">
        <v>57</v>
      </c>
      <c r="B58" s="71" t="s">
        <v>1097</v>
      </c>
      <c r="C58" s="72" t="s">
        <v>1172</v>
      </c>
      <c r="D58" s="76" t="s">
        <v>0</v>
      </c>
      <c r="E58" s="74" t="s">
        <v>1229</v>
      </c>
      <c r="F58" s="75" t="s">
        <v>137</v>
      </c>
      <c r="G58" s="70">
        <v>4555</v>
      </c>
      <c r="H58" s="76" t="str">
        <f>IF(Tabella43[[#This Row],[Consumi anno termico 2024-2025 '[smc']2]]&lt;200000,"inf. 200.000 smc")</f>
        <v>inf. 200.000 smc</v>
      </c>
    </row>
    <row r="59" spans="1:8" ht="17.25" x14ac:dyDescent="0.25">
      <c r="A59" s="70">
        <v>58</v>
      </c>
      <c r="B59" s="71" t="s">
        <v>1104</v>
      </c>
      <c r="C59" s="72" t="s">
        <v>1172</v>
      </c>
      <c r="D59" s="76" t="s">
        <v>0</v>
      </c>
      <c r="E59" s="74" t="s">
        <v>1235</v>
      </c>
      <c r="F59" s="75" t="s">
        <v>181</v>
      </c>
      <c r="G59" s="70">
        <v>3808</v>
      </c>
      <c r="H59" s="76" t="str">
        <f>IF(Tabella43[[#This Row],[Consumi anno termico 2024-2025 '[smc']2]]&lt;200000,"inf. 200.000 smc")</f>
        <v>inf. 200.000 smc</v>
      </c>
    </row>
    <row r="60" spans="1:8" ht="17.25" x14ac:dyDescent="0.25">
      <c r="A60" s="70">
        <v>59</v>
      </c>
      <c r="B60" s="71" t="s">
        <v>1105</v>
      </c>
      <c r="C60" s="72" t="s">
        <v>1172</v>
      </c>
      <c r="D60" s="76" t="s">
        <v>0</v>
      </c>
      <c r="E60" s="74" t="s">
        <v>1196</v>
      </c>
      <c r="F60" s="75" t="s">
        <v>84</v>
      </c>
      <c r="G60" s="70">
        <v>3765</v>
      </c>
      <c r="H60" s="76" t="str">
        <f>IF(Tabella43[[#This Row],[Consumi anno termico 2024-2025 '[smc']2]]&lt;200000,"inf. 200.000 smc")</f>
        <v>inf. 200.000 smc</v>
      </c>
    </row>
    <row r="61" spans="1:8" ht="17.25" x14ac:dyDescent="0.25">
      <c r="A61" s="70">
        <v>60</v>
      </c>
      <c r="B61" s="71" t="s">
        <v>1100</v>
      </c>
      <c r="C61" s="72" t="s">
        <v>1172</v>
      </c>
      <c r="D61" s="76" t="s">
        <v>0</v>
      </c>
      <c r="E61" s="74" t="s">
        <v>1196</v>
      </c>
      <c r="F61" s="75" t="s">
        <v>84</v>
      </c>
      <c r="G61" s="70">
        <v>3467</v>
      </c>
      <c r="H61" s="76" t="str">
        <f>IF(Tabella43[[#This Row],[Consumi anno termico 2024-2025 '[smc']2]]&lt;200000,"inf. 200.000 smc")</f>
        <v>inf. 200.000 smc</v>
      </c>
    </row>
    <row r="62" spans="1:8" ht="17.25" x14ac:dyDescent="0.25">
      <c r="A62" s="70">
        <v>61</v>
      </c>
      <c r="B62" s="71" t="s">
        <v>1096</v>
      </c>
      <c r="C62" s="72" t="s">
        <v>1172</v>
      </c>
      <c r="D62" s="76" t="s">
        <v>0</v>
      </c>
      <c r="E62" s="74" t="s">
        <v>1228</v>
      </c>
      <c r="F62" s="75" t="s">
        <v>252</v>
      </c>
      <c r="G62" s="70">
        <v>4159</v>
      </c>
      <c r="H62" s="76" t="str">
        <f>IF(Tabella43[[#This Row],[Consumi anno termico 2024-2025 '[smc']2]]&lt;200000,"inf. 200.000 smc")</f>
        <v>inf. 200.000 smc</v>
      </c>
    </row>
    <row r="63" spans="1:8" ht="17.25" x14ac:dyDescent="0.25">
      <c r="A63" s="70">
        <v>62</v>
      </c>
      <c r="B63" s="71" t="s">
        <v>1103</v>
      </c>
      <c r="C63" s="72" t="s">
        <v>1172</v>
      </c>
      <c r="D63" s="76" t="s">
        <v>0</v>
      </c>
      <c r="E63" s="74" t="s">
        <v>1234</v>
      </c>
      <c r="F63" s="75" t="s">
        <v>280</v>
      </c>
      <c r="G63" s="70">
        <v>4322</v>
      </c>
      <c r="H63" s="76" t="str">
        <f>IF(Tabella43[[#This Row],[Consumi anno termico 2024-2025 '[smc']2]]&lt;200000,"inf. 200.000 smc")</f>
        <v>inf. 200.000 smc</v>
      </c>
    </row>
    <row r="64" spans="1:8" ht="17.25" x14ac:dyDescent="0.25">
      <c r="A64" s="70">
        <v>63</v>
      </c>
      <c r="B64" s="71" t="s">
        <v>1099</v>
      </c>
      <c r="C64" s="72" t="s">
        <v>1172</v>
      </c>
      <c r="D64" s="76" t="s">
        <v>0</v>
      </c>
      <c r="E64" s="74" t="s">
        <v>1231</v>
      </c>
      <c r="F64" s="75" t="s">
        <v>276</v>
      </c>
      <c r="G64" s="70">
        <v>4322</v>
      </c>
      <c r="H64" s="76" t="str">
        <f>IF(Tabella43[[#This Row],[Consumi anno termico 2024-2025 '[smc']2]]&lt;200000,"inf. 200.000 smc")</f>
        <v>inf. 200.000 smc</v>
      </c>
    </row>
    <row r="65" spans="1:8" ht="17.25" x14ac:dyDescent="0.25">
      <c r="A65" s="70">
        <v>64</v>
      </c>
      <c r="B65" s="71" t="s">
        <v>1098</v>
      </c>
      <c r="C65" s="72" t="s">
        <v>1172</v>
      </c>
      <c r="D65" s="76" t="s">
        <v>0</v>
      </c>
      <c r="E65" s="74" t="s">
        <v>1230</v>
      </c>
      <c r="F65" s="75" t="s">
        <v>290</v>
      </c>
      <c r="G65" s="70">
        <v>4356</v>
      </c>
      <c r="H65" s="76" t="str">
        <f>IF(Tabella43[[#This Row],[Consumi anno termico 2024-2025 '[smc']2]]&lt;200000,"inf. 200.000 smc")</f>
        <v>inf. 200.000 smc</v>
      </c>
    </row>
    <row r="66" spans="1:8" ht="17.25" x14ac:dyDescent="0.25">
      <c r="A66" s="70">
        <v>65</v>
      </c>
      <c r="B66" s="71" t="s">
        <v>1112</v>
      </c>
      <c r="C66" s="72" t="s">
        <v>1174</v>
      </c>
      <c r="D66" s="76" t="s">
        <v>0</v>
      </c>
      <c r="E66" s="74" t="s">
        <v>1244</v>
      </c>
      <c r="F66" s="75" t="s">
        <v>48</v>
      </c>
      <c r="G66" s="70">
        <v>8865</v>
      </c>
      <c r="H66" s="76" t="str">
        <f>IF(Tabella43[[#This Row],[Consumi anno termico 2024-2025 '[smc']2]]&lt;200000,"inf. 200.000 smc")</f>
        <v>inf. 200.000 smc</v>
      </c>
    </row>
    <row r="67" spans="1:8" ht="17.25" x14ac:dyDescent="0.25">
      <c r="A67" s="70">
        <v>66</v>
      </c>
      <c r="B67" s="71" t="s">
        <v>1116</v>
      </c>
      <c r="C67" s="72" t="s">
        <v>1174</v>
      </c>
      <c r="D67" s="76" t="s">
        <v>0</v>
      </c>
      <c r="E67" s="74" t="s">
        <v>1248</v>
      </c>
      <c r="F67" s="75" t="s">
        <v>402</v>
      </c>
      <c r="G67" s="70">
        <v>4000</v>
      </c>
      <c r="H67" s="76" t="str">
        <f>IF(Tabella43[[#This Row],[Consumi anno termico 2024-2025 '[smc']2]]&lt;200000,"inf. 200.000 smc")</f>
        <v>inf. 200.000 smc</v>
      </c>
    </row>
    <row r="68" spans="1:8" ht="17.25" x14ac:dyDescent="0.25">
      <c r="A68" s="70">
        <v>67</v>
      </c>
      <c r="B68" s="71" t="s">
        <v>1117</v>
      </c>
      <c r="C68" s="72" t="s">
        <v>1174</v>
      </c>
      <c r="D68" s="76" t="s">
        <v>0</v>
      </c>
      <c r="E68" s="74" t="s">
        <v>1249</v>
      </c>
      <c r="F68" s="75" t="s">
        <v>59</v>
      </c>
      <c r="G68" s="70">
        <v>4000</v>
      </c>
      <c r="H68" s="76" t="str">
        <f>IF(Tabella43[[#This Row],[Consumi anno termico 2024-2025 '[smc']2]]&lt;200000,"inf. 200.000 smc")</f>
        <v>inf. 200.000 smc</v>
      </c>
    </row>
    <row r="69" spans="1:8" ht="17.25" x14ac:dyDescent="0.25">
      <c r="A69" s="70">
        <v>68</v>
      </c>
      <c r="B69" s="71" t="s">
        <v>731</v>
      </c>
      <c r="C69" s="72" t="s">
        <v>1174</v>
      </c>
      <c r="D69" s="76" t="s">
        <v>0</v>
      </c>
      <c r="E69" s="74" t="s">
        <v>1236</v>
      </c>
      <c r="F69" s="75" t="s">
        <v>153</v>
      </c>
      <c r="G69" s="70">
        <v>9543</v>
      </c>
      <c r="H69" s="76" t="str">
        <f>IF(Tabella43[[#This Row],[Consumi anno termico 2024-2025 '[smc']2]]&lt;200000,"inf. 200.000 smc")</f>
        <v>inf. 200.000 smc</v>
      </c>
    </row>
    <row r="70" spans="1:8" ht="17.25" x14ac:dyDescent="0.25">
      <c r="A70" s="70">
        <v>69</v>
      </c>
      <c r="B70" s="71" t="s">
        <v>741</v>
      </c>
      <c r="C70" s="72" t="s">
        <v>1174</v>
      </c>
      <c r="D70" s="76" t="s">
        <v>0</v>
      </c>
      <c r="E70" s="74" t="s">
        <v>1193</v>
      </c>
      <c r="F70" s="75" t="s">
        <v>40</v>
      </c>
      <c r="G70" s="70">
        <v>11453</v>
      </c>
      <c r="H70" s="76" t="str">
        <f>IF(Tabella43[[#This Row],[Consumi anno termico 2024-2025 '[smc']2]]&lt;200000,"inf. 200.000 smc")</f>
        <v>inf. 200.000 smc</v>
      </c>
    </row>
    <row r="71" spans="1:8" ht="17.25" x14ac:dyDescent="0.25">
      <c r="A71" s="70">
        <v>70</v>
      </c>
      <c r="B71" s="71" t="s">
        <v>747</v>
      </c>
      <c r="C71" s="72" t="s">
        <v>1174</v>
      </c>
      <c r="D71" s="76" t="s">
        <v>0</v>
      </c>
      <c r="E71" s="74" t="s">
        <v>1240</v>
      </c>
      <c r="F71" s="75" t="s">
        <v>137</v>
      </c>
      <c r="G71" s="70">
        <v>5657</v>
      </c>
      <c r="H71" s="76" t="str">
        <f>IF(Tabella43[[#This Row],[Consumi anno termico 2024-2025 '[smc']2]]&lt;200000,"inf. 200.000 smc")</f>
        <v>inf. 200.000 smc</v>
      </c>
    </row>
    <row r="72" spans="1:8" ht="17.25" x14ac:dyDescent="0.25">
      <c r="A72" s="70">
        <v>71</v>
      </c>
      <c r="B72" s="71" t="s">
        <v>750</v>
      </c>
      <c r="C72" s="72" t="s">
        <v>1174</v>
      </c>
      <c r="D72" s="76" t="s">
        <v>0</v>
      </c>
      <c r="E72" s="74" t="s">
        <v>1239</v>
      </c>
      <c r="F72" s="75" t="s">
        <v>177</v>
      </c>
      <c r="G72" s="70">
        <v>8765</v>
      </c>
      <c r="H72" s="76" t="str">
        <f>IF(Tabella43[[#This Row],[Consumi anno termico 2024-2025 '[smc']2]]&lt;200000,"inf. 200.000 smc")</f>
        <v>inf. 200.000 smc</v>
      </c>
    </row>
    <row r="73" spans="1:8" ht="17.25" x14ac:dyDescent="0.25">
      <c r="A73" s="70">
        <v>72</v>
      </c>
      <c r="B73" s="71" t="s">
        <v>751</v>
      </c>
      <c r="C73" s="72" t="s">
        <v>1174</v>
      </c>
      <c r="D73" s="76" t="s">
        <v>0</v>
      </c>
      <c r="E73" s="74" t="s">
        <v>1241</v>
      </c>
      <c r="F73" s="75" t="s">
        <v>181</v>
      </c>
      <c r="G73" s="70">
        <v>2360</v>
      </c>
      <c r="H73" s="76" t="str">
        <f>IF(Tabella43[[#This Row],[Consumi anno termico 2024-2025 '[smc']2]]&lt;200000,"inf. 200.000 smc")</f>
        <v>inf. 200.000 smc</v>
      </c>
    </row>
    <row r="74" spans="1:8" ht="17.25" x14ac:dyDescent="0.25">
      <c r="A74" s="70">
        <v>73</v>
      </c>
      <c r="B74" s="71" t="s">
        <v>1118</v>
      </c>
      <c r="C74" s="72" t="s">
        <v>1174</v>
      </c>
      <c r="D74" s="76" t="s">
        <v>0</v>
      </c>
      <c r="E74" s="74" t="s">
        <v>1250</v>
      </c>
      <c r="F74" s="75" t="s">
        <v>84</v>
      </c>
      <c r="G74" s="70">
        <v>5000</v>
      </c>
      <c r="H74" s="76" t="str">
        <f>IF(Tabella43[[#This Row],[Consumi anno termico 2024-2025 '[smc']2]]&lt;200000,"inf. 200.000 smc")</f>
        <v>inf. 200.000 smc</v>
      </c>
    </row>
    <row r="75" spans="1:8" ht="17.25" x14ac:dyDescent="0.25">
      <c r="A75" s="70">
        <v>74</v>
      </c>
      <c r="B75" s="71" t="s">
        <v>1111</v>
      </c>
      <c r="C75" s="72" t="s">
        <v>1174</v>
      </c>
      <c r="D75" s="76" t="s">
        <v>0</v>
      </c>
      <c r="E75" s="74" t="s">
        <v>1243</v>
      </c>
      <c r="F75" s="75" t="s">
        <v>90</v>
      </c>
      <c r="G75" s="70">
        <v>4560</v>
      </c>
      <c r="H75" s="76" t="str">
        <f>IF(Tabella43[[#This Row],[Consumi anno termico 2024-2025 '[smc']2]]&lt;200000,"inf. 200.000 smc")</f>
        <v>inf. 200.000 smc</v>
      </c>
    </row>
    <row r="76" spans="1:8" ht="17.25" x14ac:dyDescent="0.25">
      <c r="A76" s="70">
        <v>75</v>
      </c>
      <c r="B76" s="71" t="s">
        <v>1113</v>
      </c>
      <c r="C76" s="72" t="s">
        <v>1174</v>
      </c>
      <c r="D76" s="76" t="s">
        <v>0</v>
      </c>
      <c r="E76" s="74" t="s">
        <v>1245</v>
      </c>
      <c r="F76" s="75" t="s">
        <v>93</v>
      </c>
      <c r="G76" s="70">
        <v>5814</v>
      </c>
      <c r="H76" s="76" t="str">
        <f>IF(Tabella43[[#This Row],[Consumi anno termico 2024-2025 '[smc']2]]&lt;200000,"inf. 200.000 smc")</f>
        <v>inf. 200.000 smc</v>
      </c>
    </row>
    <row r="77" spans="1:8" ht="17.25" x14ac:dyDescent="0.25">
      <c r="A77" s="70">
        <v>76</v>
      </c>
      <c r="B77" s="71" t="s">
        <v>1115</v>
      </c>
      <c r="C77" s="72" t="s">
        <v>1174</v>
      </c>
      <c r="D77" s="76" t="s">
        <v>0</v>
      </c>
      <c r="E77" s="74" t="s">
        <v>1247</v>
      </c>
      <c r="F77" s="75" t="s">
        <v>762</v>
      </c>
      <c r="G77" s="70">
        <v>6543</v>
      </c>
      <c r="H77" s="76" t="str">
        <f>IF(Tabella43[[#This Row],[Consumi anno termico 2024-2025 '[smc']2]]&lt;200000,"inf. 200.000 smc")</f>
        <v>inf. 200.000 smc</v>
      </c>
    </row>
    <row r="78" spans="1:8" ht="17.25" x14ac:dyDescent="0.25">
      <c r="A78" s="70">
        <v>77</v>
      </c>
      <c r="B78" s="71" t="s">
        <v>1110</v>
      </c>
      <c r="C78" s="72" t="s">
        <v>1174</v>
      </c>
      <c r="D78" s="76" t="s">
        <v>0</v>
      </c>
      <c r="E78" s="74" t="s">
        <v>1242</v>
      </c>
      <c r="F78" s="75" t="s">
        <v>1186</v>
      </c>
      <c r="G78" s="70">
        <v>4125</v>
      </c>
      <c r="H78" s="76" t="str">
        <f>IF(Tabella43[[#This Row],[Consumi anno termico 2024-2025 '[smc']2]]&lt;200000,"inf. 200.000 smc")</f>
        <v>inf. 200.000 smc</v>
      </c>
    </row>
    <row r="79" spans="1:8" ht="17.25" x14ac:dyDescent="0.25">
      <c r="A79" s="70">
        <v>78</v>
      </c>
      <c r="B79" s="71" t="s">
        <v>1119</v>
      </c>
      <c r="C79" s="72" t="s">
        <v>1174</v>
      </c>
      <c r="D79" s="76" t="s">
        <v>0</v>
      </c>
      <c r="E79" s="74" t="s">
        <v>1238</v>
      </c>
      <c r="F79" s="75" t="s">
        <v>290</v>
      </c>
      <c r="G79" s="70">
        <v>7566</v>
      </c>
      <c r="H79" s="76" t="str">
        <f>IF(Tabella43[[#This Row],[Consumi anno termico 2024-2025 '[smc']2]]&lt;200000,"inf. 200.000 smc")</f>
        <v>inf. 200.000 smc</v>
      </c>
    </row>
    <row r="80" spans="1:8" ht="17.25" x14ac:dyDescent="0.25">
      <c r="A80" s="70">
        <v>79</v>
      </c>
      <c r="B80" s="71" t="s">
        <v>776</v>
      </c>
      <c r="C80" s="72" t="s">
        <v>1174</v>
      </c>
      <c r="D80" s="76" t="s">
        <v>0</v>
      </c>
      <c r="E80" s="74" t="s">
        <v>1238</v>
      </c>
      <c r="F80" s="75" t="s">
        <v>290</v>
      </c>
      <c r="G80" s="70">
        <v>3456</v>
      </c>
      <c r="H80" s="76" t="str">
        <f>IF(Tabella43[[#This Row],[Consumi anno termico 2024-2025 '[smc']2]]&lt;200000,"inf. 200.000 smc")</f>
        <v>inf. 200.000 smc</v>
      </c>
    </row>
    <row r="81" spans="1:8" ht="17.25" x14ac:dyDescent="0.25">
      <c r="A81" s="70">
        <v>80</v>
      </c>
      <c r="B81" s="71" t="s">
        <v>783</v>
      </c>
      <c r="C81" s="72" t="s">
        <v>1174</v>
      </c>
      <c r="D81" s="76" t="s">
        <v>0</v>
      </c>
      <c r="E81" s="74" t="s">
        <v>1237</v>
      </c>
      <c r="F81" s="75" t="s">
        <v>121</v>
      </c>
      <c r="G81" s="70">
        <v>5432</v>
      </c>
      <c r="H81" s="76" t="str">
        <f>IF(Tabella43[[#This Row],[Consumi anno termico 2024-2025 '[smc']2]]&lt;200000,"inf. 200.000 smc")</f>
        <v>inf. 200.000 smc</v>
      </c>
    </row>
    <row r="82" spans="1:8" ht="17.25" x14ac:dyDescent="0.25">
      <c r="A82" s="70">
        <v>81</v>
      </c>
      <c r="B82" s="71" t="s">
        <v>1114</v>
      </c>
      <c r="C82" s="72" t="s">
        <v>1174</v>
      </c>
      <c r="D82" s="76" t="s">
        <v>0</v>
      </c>
      <c r="E82" s="74" t="s">
        <v>1246</v>
      </c>
      <c r="F82" s="75" t="s">
        <v>297</v>
      </c>
      <c r="G82" s="70">
        <v>6594</v>
      </c>
      <c r="H82" s="76" t="str">
        <f>IF(Tabella43[[#This Row],[Consumi anno termico 2024-2025 '[smc']2]]&lt;200000,"inf. 200.000 smc")</f>
        <v>inf. 200.000 smc</v>
      </c>
    </row>
    <row r="83" spans="1:8" ht="17.25" x14ac:dyDescent="0.25">
      <c r="A83" s="70">
        <v>82</v>
      </c>
      <c r="B83" s="71" t="s">
        <v>114</v>
      </c>
      <c r="C83" s="72" t="s">
        <v>115</v>
      </c>
      <c r="D83" s="76" t="s">
        <v>0</v>
      </c>
      <c r="E83" s="74" t="s">
        <v>1251</v>
      </c>
      <c r="F83" s="75" t="s">
        <v>48</v>
      </c>
      <c r="G83" s="70">
        <v>5000</v>
      </c>
      <c r="H83" s="76" t="str">
        <f>IF(Tabella43[[#This Row],[Consumi anno termico 2024-2025 '[smc']2]]&lt;200000,"inf. 200.000 smc")</f>
        <v>inf. 200.000 smc</v>
      </c>
    </row>
    <row r="84" spans="1:8" ht="17.25" x14ac:dyDescent="0.25">
      <c r="A84" s="70">
        <v>83</v>
      </c>
      <c r="B84" s="71" t="s">
        <v>116</v>
      </c>
      <c r="C84" s="72" t="s">
        <v>115</v>
      </c>
      <c r="D84" s="76" t="s">
        <v>0</v>
      </c>
      <c r="E84" s="74" t="s">
        <v>1252</v>
      </c>
      <c r="F84" s="75" t="s">
        <v>40</v>
      </c>
      <c r="G84" s="70">
        <v>4567</v>
      </c>
      <c r="H84" s="76" t="str">
        <f>IF(Tabella43[[#This Row],[Consumi anno termico 2024-2025 '[smc']2]]&lt;200000,"inf. 200.000 smc")</f>
        <v>inf. 200.000 smc</v>
      </c>
    </row>
    <row r="85" spans="1:8" ht="17.25" x14ac:dyDescent="0.25">
      <c r="A85" s="70">
        <v>84</v>
      </c>
      <c r="B85" s="71" t="s">
        <v>1082</v>
      </c>
      <c r="C85" s="72" t="s">
        <v>118</v>
      </c>
      <c r="D85" s="76" t="s">
        <v>0</v>
      </c>
      <c r="E85" s="74" t="s">
        <v>1254</v>
      </c>
      <c r="F85" s="75" t="s">
        <v>40</v>
      </c>
      <c r="G85" s="70">
        <v>3456</v>
      </c>
      <c r="H85" s="76" t="str">
        <f>IF(Tabella43[[#This Row],[Consumi anno termico 2024-2025 '[smc']2]]&lt;200000,"inf. 200.000 smc")</f>
        <v>inf. 200.000 smc</v>
      </c>
    </row>
    <row r="86" spans="1:8" ht="17.25" x14ac:dyDescent="0.25">
      <c r="A86" s="70">
        <v>85</v>
      </c>
      <c r="B86" s="71" t="s">
        <v>117</v>
      </c>
      <c r="C86" s="72" t="s">
        <v>118</v>
      </c>
      <c r="D86" s="76" t="s">
        <v>0</v>
      </c>
      <c r="E86" s="74" t="s">
        <v>1253</v>
      </c>
      <c r="F86" s="75" t="s">
        <v>40</v>
      </c>
      <c r="G86" s="70">
        <v>5654</v>
      </c>
      <c r="H86" s="76" t="str">
        <f>IF(Tabella43[[#This Row],[Consumi anno termico 2024-2025 '[smc']2]]&lt;200000,"inf. 200.000 smc")</f>
        <v>inf. 200.000 smc</v>
      </c>
    </row>
    <row r="87" spans="1:8" ht="17.25" x14ac:dyDescent="0.25">
      <c r="A87" s="70">
        <v>86</v>
      </c>
      <c r="B87" s="71" t="s">
        <v>119</v>
      </c>
      <c r="C87" s="72" t="s">
        <v>120</v>
      </c>
      <c r="D87" s="76" t="s">
        <v>0</v>
      </c>
      <c r="E87" s="74" t="s">
        <v>1255</v>
      </c>
      <c r="F87" s="75" t="s">
        <v>121</v>
      </c>
      <c r="G87" s="70">
        <v>3555</v>
      </c>
      <c r="H87" s="76" t="str">
        <f>IF(Tabella43[[#This Row],[Consumi anno termico 2024-2025 '[smc']2]]&lt;200000,"inf. 200.000 smc")</f>
        <v>inf. 200.000 smc</v>
      </c>
    </row>
    <row r="88" spans="1:8" ht="17.25" x14ac:dyDescent="0.25">
      <c r="A88" s="70">
        <v>87</v>
      </c>
      <c r="B88" s="71" t="s">
        <v>110</v>
      </c>
      <c r="C88" s="72" t="s">
        <v>1171</v>
      </c>
      <c r="D88" s="76" t="s">
        <v>0</v>
      </c>
      <c r="E88" s="74" t="s">
        <v>1256</v>
      </c>
      <c r="F88" s="75" t="s">
        <v>48</v>
      </c>
      <c r="G88" s="70">
        <v>13243</v>
      </c>
      <c r="H88" s="76" t="str">
        <f>IF(Tabella43[[#This Row],[Consumi anno termico 2024-2025 '[smc']2]]&lt;200000,"inf. 200.000 smc")</f>
        <v>inf. 200.000 smc</v>
      </c>
    </row>
    <row r="89" spans="1:8" ht="17.25" x14ac:dyDescent="0.25">
      <c r="A89" s="70">
        <v>88</v>
      </c>
      <c r="B89" s="71" t="s">
        <v>301</v>
      </c>
      <c r="C89" s="72" t="s">
        <v>302</v>
      </c>
      <c r="D89" s="76" t="s">
        <v>45</v>
      </c>
      <c r="E89" s="74" t="s">
        <v>1253</v>
      </c>
      <c r="F89" s="75" t="s">
        <v>40</v>
      </c>
      <c r="G89" s="70">
        <v>18671.2</v>
      </c>
      <c r="H89" s="76" t="str">
        <f>IF(Tabella43[[#This Row],[Consumi anno termico 2024-2025 '[smc']2]]&lt;200000,"inf. 200.000 smc")</f>
        <v>inf. 200.000 smc</v>
      </c>
    </row>
    <row r="90" spans="1:8" ht="17.25" x14ac:dyDescent="0.25">
      <c r="A90" s="70">
        <v>89</v>
      </c>
      <c r="B90" s="71" t="s">
        <v>303</v>
      </c>
      <c r="C90" s="72" t="s">
        <v>302</v>
      </c>
      <c r="D90" s="76" t="s">
        <v>45</v>
      </c>
      <c r="E90" s="74" t="s">
        <v>1259</v>
      </c>
      <c r="F90" s="75" t="s">
        <v>153</v>
      </c>
      <c r="G90" s="70">
        <v>622665.6</v>
      </c>
      <c r="H90" s="76" t="s">
        <v>72</v>
      </c>
    </row>
    <row r="91" spans="1:8" ht="17.25" x14ac:dyDescent="0.25">
      <c r="A91" s="70">
        <v>90</v>
      </c>
      <c r="B91" s="71" t="s">
        <v>304</v>
      </c>
      <c r="C91" s="72" t="s">
        <v>302</v>
      </c>
      <c r="D91" s="76" t="s">
        <v>45</v>
      </c>
      <c r="E91" s="74" t="s">
        <v>1257</v>
      </c>
      <c r="F91" s="75" t="s">
        <v>40</v>
      </c>
      <c r="G91" s="70">
        <v>2758024.8</v>
      </c>
      <c r="H91" s="76" t="s">
        <v>72</v>
      </c>
    </row>
    <row r="92" spans="1:8" ht="17.25" x14ac:dyDescent="0.25">
      <c r="A92" s="70">
        <v>91</v>
      </c>
      <c r="B92" s="71" t="s">
        <v>305</v>
      </c>
      <c r="C92" s="72" t="s">
        <v>302</v>
      </c>
      <c r="D92" s="76" t="s">
        <v>45</v>
      </c>
      <c r="E92" s="74" t="s">
        <v>1259</v>
      </c>
      <c r="F92" s="75" t="s">
        <v>153</v>
      </c>
      <c r="G92" s="70">
        <v>5099.2</v>
      </c>
      <c r="H92" s="76" t="str">
        <f>IF(Tabella43[[#This Row],[Consumi anno termico 2024-2025 '[smc']2]]&lt;200000,"inf. 200.000 smc")</f>
        <v>inf. 200.000 smc</v>
      </c>
    </row>
    <row r="93" spans="1:8" ht="17.25" x14ac:dyDescent="0.25">
      <c r="A93" s="70">
        <v>92</v>
      </c>
      <c r="B93" s="71" t="s">
        <v>306</v>
      </c>
      <c r="C93" s="72" t="s">
        <v>302</v>
      </c>
      <c r="D93" s="76" t="s">
        <v>45</v>
      </c>
      <c r="E93" s="74" t="s">
        <v>1258</v>
      </c>
      <c r="F93" s="75" t="s">
        <v>177</v>
      </c>
      <c r="G93" s="70">
        <v>1057461.6000000001</v>
      </c>
      <c r="H93" s="76" t="s">
        <v>72</v>
      </c>
    </row>
    <row r="94" spans="1:8" ht="17.25" x14ac:dyDescent="0.25">
      <c r="A94" s="70">
        <v>93</v>
      </c>
      <c r="B94" s="71" t="s">
        <v>307</v>
      </c>
      <c r="C94" s="72" t="s">
        <v>302</v>
      </c>
      <c r="D94" s="76" t="s">
        <v>45</v>
      </c>
      <c r="E94" s="74" t="s">
        <v>1260</v>
      </c>
      <c r="F94" s="75" t="s">
        <v>186</v>
      </c>
      <c r="G94" s="70">
        <v>289168.8</v>
      </c>
      <c r="H94" s="76" t="s">
        <v>72</v>
      </c>
    </row>
    <row r="95" spans="1:8" ht="17.25" x14ac:dyDescent="0.25">
      <c r="A95" s="70">
        <v>94</v>
      </c>
      <c r="B95" s="71" t="s">
        <v>308</v>
      </c>
      <c r="C95" s="72" t="s">
        <v>302</v>
      </c>
      <c r="D95" s="76" t="s">
        <v>45</v>
      </c>
      <c r="E95" s="74" t="s">
        <v>1261</v>
      </c>
      <c r="F95" s="75" t="s">
        <v>309</v>
      </c>
      <c r="G95" s="70">
        <v>353821.6</v>
      </c>
      <c r="H95" s="76" t="s">
        <v>72</v>
      </c>
    </row>
    <row r="96" spans="1:8" ht="17.25" x14ac:dyDescent="0.25">
      <c r="A96" s="70">
        <v>95</v>
      </c>
      <c r="B96" s="71" t="s">
        <v>122</v>
      </c>
      <c r="C96" s="72" t="s">
        <v>1164</v>
      </c>
      <c r="D96" s="76" t="s">
        <v>45</v>
      </c>
      <c r="E96" s="74" t="s">
        <v>1328</v>
      </c>
      <c r="F96" s="75" t="s">
        <v>123</v>
      </c>
      <c r="G96" s="70">
        <v>7502.1090120000008</v>
      </c>
      <c r="H96" s="76" t="str">
        <f>IF(Tabella43[[#This Row],[Consumi anno termico 2024-2025 '[smc']2]]&lt;200000,"inf. 200.000 smc")</f>
        <v>inf. 200.000 smc</v>
      </c>
    </row>
    <row r="97" spans="1:8" ht="17.25" x14ac:dyDescent="0.25">
      <c r="A97" s="70">
        <v>96</v>
      </c>
      <c r="B97" s="71" t="s">
        <v>124</v>
      </c>
      <c r="C97" s="72" t="s">
        <v>1164</v>
      </c>
      <c r="D97" s="76" t="s">
        <v>45</v>
      </c>
      <c r="E97" s="74" t="s">
        <v>1213</v>
      </c>
      <c r="F97" s="75" t="s">
        <v>125</v>
      </c>
      <c r="G97" s="70">
        <v>7879</v>
      </c>
      <c r="H97" s="76" t="str">
        <f>IF(Tabella43[[#This Row],[Consumi anno termico 2024-2025 '[smc']2]]&lt;200000,"inf. 200.000 smc")</f>
        <v>inf. 200.000 smc</v>
      </c>
    </row>
    <row r="98" spans="1:8" ht="17.25" x14ac:dyDescent="0.25">
      <c r="A98" s="70">
        <v>97</v>
      </c>
      <c r="B98" s="71" t="s">
        <v>126</v>
      </c>
      <c r="C98" s="72" t="s">
        <v>1164</v>
      </c>
      <c r="D98" s="76" t="s">
        <v>45</v>
      </c>
      <c r="E98" s="74" t="s">
        <v>1258</v>
      </c>
      <c r="F98" s="75" t="s">
        <v>127</v>
      </c>
      <c r="G98" s="70">
        <v>3256.3074399999996</v>
      </c>
      <c r="H98" s="76" t="str">
        <f>IF(Tabella43[[#This Row],[Consumi anno termico 2024-2025 '[smc']2]]&lt;200000,"inf. 200.000 smc")</f>
        <v>inf. 200.000 smc</v>
      </c>
    </row>
    <row r="99" spans="1:8" ht="17.25" x14ac:dyDescent="0.25">
      <c r="A99" s="70">
        <v>98</v>
      </c>
      <c r="B99" s="71" t="s">
        <v>128</v>
      </c>
      <c r="C99" s="72" t="s">
        <v>1164</v>
      </c>
      <c r="D99" s="76" t="s">
        <v>45</v>
      </c>
      <c r="E99" s="74" t="s">
        <v>1298</v>
      </c>
      <c r="F99" s="75" t="s">
        <v>40</v>
      </c>
      <c r="G99" s="70">
        <v>5249.6</v>
      </c>
      <c r="H99" s="76" t="str">
        <f>IF(Tabella43[[#This Row],[Consumi anno termico 2024-2025 '[smc']2]]&lt;200000,"inf. 200.000 smc")</f>
        <v>inf. 200.000 smc</v>
      </c>
    </row>
    <row r="100" spans="1:8" ht="17.25" x14ac:dyDescent="0.25">
      <c r="A100" s="70">
        <v>99</v>
      </c>
      <c r="B100" s="71" t="s">
        <v>129</v>
      </c>
      <c r="C100" s="72" t="s">
        <v>1164</v>
      </c>
      <c r="D100" s="76" t="s">
        <v>45</v>
      </c>
      <c r="E100" s="74" t="s">
        <v>1305</v>
      </c>
      <c r="F100" s="75" t="s">
        <v>130</v>
      </c>
      <c r="G100" s="70">
        <v>4773.2565119999999</v>
      </c>
      <c r="H100" s="76" t="str">
        <f>IF(Tabella43[[#This Row],[Consumi anno termico 2024-2025 '[smc']2]]&lt;200000,"inf. 200.000 smc")</f>
        <v>inf. 200.000 smc</v>
      </c>
    </row>
    <row r="101" spans="1:8" ht="17.25" x14ac:dyDescent="0.25">
      <c r="A101" s="70">
        <v>100</v>
      </c>
      <c r="B101" s="71" t="s">
        <v>131</v>
      </c>
      <c r="C101" s="72" t="s">
        <v>1164</v>
      </c>
      <c r="D101" s="76" t="s">
        <v>45</v>
      </c>
      <c r="E101" s="74" t="s">
        <v>1304</v>
      </c>
      <c r="F101" s="75" t="s">
        <v>132</v>
      </c>
      <c r="G101" s="70">
        <v>4000</v>
      </c>
      <c r="H101" s="76" t="str">
        <f>IF(Tabella43[[#This Row],[Consumi anno termico 2024-2025 '[smc']2]]&lt;200000,"inf. 200.000 smc")</f>
        <v>inf. 200.000 smc</v>
      </c>
    </row>
    <row r="102" spans="1:8" ht="17.25" x14ac:dyDescent="0.25">
      <c r="A102" s="70">
        <v>101</v>
      </c>
      <c r="B102" s="71" t="s">
        <v>133</v>
      </c>
      <c r="C102" s="72" t="s">
        <v>1164</v>
      </c>
      <c r="D102" s="76" t="s">
        <v>45</v>
      </c>
      <c r="E102" s="74" t="s">
        <v>1253</v>
      </c>
      <c r="F102" s="75" t="s">
        <v>40</v>
      </c>
      <c r="G102" s="70">
        <v>46657.599999999999</v>
      </c>
      <c r="H102" s="76" t="str">
        <f>IF(Tabella43[[#This Row],[Consumi anno termico 2024-2025 '[smc']2]]&lt;200000,"inf. 200.000 smc")</f>
        <v>inf. 200.000 smc</v>
      </c>
    </row>
    <row r="103" spans="1:8" ht="17.25" x14ac:dyDescent="0.25">
      <c r="A103" s="70">
        <v>102</v>
      </c>
      <c r="B103" s="71" t="s">
        <v>134</v>
      </c>
      <c r="C103" s="72" t="s">
        <v>1164</v>
      </c>
      <c r="D103" s="76" t="s">
        <v>45</v>
      </c>
      <c r="E103" s="74" t="s">
        <v>1293</v>
      </c>
      <c r="F103" s="75" t="s">
        <v>135</v>
      </c>
      <c r="G103" s="70">
        <v>9743.2000000000007</v>
      </c>
      <c r="H103" s="76" t="str">
        <f>IF(Tabella43[[#This Row],[Consumi anno termico 2024-2025 '[smc']2]]&lt;200000,"inf. 200.000 smc")</f>
        <v>inf. 200.000 smc</v>
      </c>
    </row>
    <row r="104" spans="1:8" ht="17.25" x14ac:dyDescent="0.25">
      <c r="A104" s="70">
        <v>103</v>
      </c>
      <c r="B104" s="71" t="s">
        <v>136</v>
      </c>
      <c r="C104" s="72" t="s">
        <v>1164</v>
      </c>
      <c r="D104" s="76" t="s">
        <v>45</v>
      </c>
      <c r="E104" s="74" t="s">
        <v>1232</v>
      </c>
      <c r="F104" s="75" t="s">
        <v>137</v>
      </c>
      <c r="G104" s="70">
        <v>4104.8</v>
      </c>
      <c r="H104" s="76" t="str">
        <f>IF(Tabella43[[#This Row],[Consumi anno termico 2024-2025 '[smc']2]]&lt;200000,"inf. 200.000 smc")</f>
        <v>inf. 200.000 smc</v>
      </c>
    </row>
    <row r="105" spans="1:8" ht="17.25" x14ac:dyDescent="0.25">
      <c r="A105" s="70">
        <v>104</v>
      </c>
      <c r="B105" s="71" t="s">
        <v>138</v>
      </c>
      <c r="C105" s="72" t="s">
        <v>1164</v>
      </c>
      <c r="D105" s="76" t="s">
        <v>45</v>
      </c>
      <c r="E105" s="74" t="s">
        <v>1317</v>
      </c>
      <c r="F105" s="75" t="s">
        <v>139</v>
      </c>
      <c r="G105" s="70">
        <v>8227.2000000000007</v>
      </c>
      <c r="H105" s="76" t="str">
        <f>IF(Tabella43[[#This Row],[Consumi anno termico 2024-2025 '[smc']2]]&lt;200000,"inf. 200.000 smc")</f>
        <v>inf. 200.000 smc</v>
      </c>
    </row>
    <row r="106" spans="1:8" ht="17.25" x14ac:dyDescent="0.25">
      <c r="A106" s="70">
        <v>105</v>
      </c>
      <c r="B106" s="71" t="s">
        <v>140</v>
      </c>
      <c r="C106" s="72" t="s">
        <v>1164</v>
      </c>
      <c r="D106" s="76" t="s">
        <v>45</v>
      </c>
      <c r="E106" s="74" t="s">
        <v>1254</v>
      </c>
      <c r="F106" s="75" t="s">
        <v>40</v>
      </c>
      <c r="G106" s="70">
        <v>1482.9459024000003</v>
      </c>
      <c r="H106" s="76" t="str">
        <f>IF(Tabella43[[#This Row],[Consumi anno termico 2024-2025 '[smc']2]]&lt;200000,"inf. 200.000 smc")</f>
        <v>inf. 200.000 smc</v>
      </c>
    </row>
    <row r="107" spans="1:8" ht="17.25" x14ac:dyDescent="0.25">
      <c r="A107" s="70">
        <v>106</v>
      </c>
      <c r="B107" s="71" t="s">
        <v>141</v>
      </c>
      <c r="C107" s="72" t="s">
        <v>1164</v>
      </c>
      <c r="D107" s="76" t="s">
        <v>45</v>
      </c>
      <c r="E107" s="74" t="s">
        <v>1254</v>
      </c>
      <c r="F107" s="75" t="s">
        <v>40</v>
      </c>
      <c r="G107" s="70">
        <v>5230</v>
      </c>
      <c r="H107" s="76" t="str">
        <f>IF(Tabella43[[#This Row],[Consumi anno termico 2024-2025 '[smc']2]]&lt;200000,"inf. 200.000 smc")</f>
        <v>inf. 200.000 smc</v>
      </c>
    </row>
    <row r="108" spans="1:8" ht="17.25" x14ac:dyDescent="0.25">
      <c r="A108" s="70">
        <v>107</v>
      </c>
      <c r="B108" s="71" t="s">
        <v>142</v>
      </c>
      <c r="C108" s="72" t="s">
        <v>1164</v>
      </c>
      <c r="D108" s="76" t="s">
        <v>45</v>
      </c>
      <c r="E108" s="74" t="s">
        <v>1254</v>
      </c>
      <c r="F108" s="75" t="s">
        <v>40</v>
      </c>
      <c r="G108" s="70">
        <v>1926.1251376</v>
      </c>
      <c r="H108" s="76" t="str">
        <f>IF(Tabella43[[#This Row],[Consumi anno termico 2024-2025 '[smc']2]]&lt;200000,"inf. 200.000 smc")</f>
        <v>inf. 200.000 smc</v>
      </c>
    </row>
    <row r="109" spans="1:8" ht="17.25" x14ac:dyDescent="0.25">
      <c r="A109" s="70">
        <v>108</v>
      </c>
      <c r="B109" s="71" t="s">
        <v>143</v>
      </c>
      <c r="C109" s="72" t="s">
        <v>1164</v>
      </c>
      <c r="D109" s="76" t="s">
        <v>45</v>
      </c>
      <c r="E109" s="74" t="s">
        <v>1254</v>
      </c>
      <c r="F109" s="75" t="s">
        <v>40</v>
      </c>
      <c r="G109" s="70">
        <v>1698.6067008000002</v>
      </c>
      <c r="H109" s="76" t="str">
        <f>IF(Tabella43[[#This Row],[Consumi anno termico 2024-2025 '[smc']2]]&lt;200000,"inf. 200.000 smc")</f>
        <v>inf. 200.000 smc</v>
      </c>
    </row>
    <row r="110" spans="1:8" ht="17.25" x14ac:dyDescent="0.25">
      <c r="A110" s="70">
        <v>109</v>
      </c>
      <c r="B110" s="71" t="s">
        <v>144</v>
      </c>
      <c r="C110" s="72" t="s">
        <v>1164</v>
      </c>
      <c r="D110" s="76" t="s">
        <v>45</v>
      </c>
      <c r="E110" s="74" t="s">
        <v>1287</v>
      </c>
      <c r="F110" s="75" t="s">
        <v>145</v>
      </c>
      <c r="G110" s="70">
        <v>366.4</v>
      </c>
      <c r="H110" s="76" t="str">
        <f>IF(Tabella43[[#This Row],[Consumi anno termico 2024-2025 '[smc']2]]&lt;200000,"inf. 200.000 smc")</f>
        <v>inf. 200.000 smc</v>
      </c>
    </row>
    <row r="111" spans="1:8" ht="17.25" x14ac:dyDescent="0.25">
      <c r="A111" s="70">
        <v>110</v>
      </c>
      <c r="B111" s="71" t="s">
        <v>146</v>
      </c>
      <c r="C111" s="72" t="s">
        <v>1164</v>
      </c>
      <c r="D111" s="76" t="s">
        <v>45</v>
      </c>
      <c r="E111" s="74" t="s">
        <v>1240</v>
      </c>
      <c r="F111" s="75" t="s">
        <v>147</v>
      </c>
      <c r="G111" s="70">
        <v>748.6775879999999</v>
      </c>
      <c r="H111" s="76" t="str">
        <f>IF(Tabella43[[#This Row],[Consumi anno termico 2024-2025 '[smc']2]]&lt;200000,"inf. 200.000 smc")</f>
        <v>inf. 200.000 smc</v>
      </c>
    </row>
    <row r="112" spans="1:8" ht="17.25" x14ac:dyDescent="0.25">
      <c r="A112" s="70">
        <v>111</v>
      </c>
      <c r="B112" s="71" t="s">
        <v>148</v>
      </c>
      <c r="C112" s="72" t="s">
        <v>1164</v>
      </c>
      <c r="D112" s="76" t="s">
        <v>45</v>
      </c>
      <c r="E112" s="74" t="s">
        <v>1292</v>
      </c>
      <c r="F112" s="75" t="s">
        <v>40</v>
      </c>
      <c r="G112" s="70">
        <v>4128.9343328000004</v>
      </c>
      <c r="H112" s="76" t="str">
        <f>IF(Tabella43[[#This Row],[Consumi anno termico 2024-2025 '[smc']2]]&lt;200000,"inf. 200.000 smc")</f>
        <v>inf. 200.000 smc</v>
      </c>
    </row>
    <row r="113" spans="1:8" ht="17.25" x14ac:dyDescent="0.25">
      <c r="A113" s="70">
        <v>112</v>
      </c>
      <c r="B113" s="71" t="s">
        <v>149</v>
      </c>
      <c r="C113" s="72" t="s">
        <v>1164</v>
      </c>
      <c r="D113" s="76" t="s">
        <v>45</v>
      </c>
      <c r="E113" s="74" t="s">
        <v>1292</v>
      </c>
      <c r="F113" s="75" t="s">
        <v>40</v>
      </c>
      <c r="G113" s="70">
        <v>3815.1951551999991</v>
      </c>
      <c r="H113" s="76" t="str">
        <f>IF(Tabella43[[#This Row],[Consumi anno termico 2024-2025 '[smc']2]]&lt;200000,"inf. 200.000 smc")</f>
        <v>inf. 200.000 smc</v>
      </c>
    </row>
    <row r="114" spans="1:8" ht="17.25" x14ac:dyDescent="0.25">
      <c r="A114" s="70">
        <v>113</v>
      </c>
      <c r="B114" s="71" t="s">
        <v>1079</v>
      </c>
      <c r="C114" s="72" t="s">
        <v>1164</v>
      </c>
      <c r="D114" s="76" t="s">
        <v>45</v>
      </c>
      <c r="E114" s="74" t="s">
        <v>1254</v>
      </c>
      <c r="F114" s="75" t="s">
        <v>40</v>
      </c>
      <c r="G114" s="70">
        <v>3000</v>
      </c>
      <c r="H114" s="76" t="str">
        <f>IF(Tabella43[[#This Row],[Consumi anno termico 2024-2025 '[smc']2]]&lt;200000,"inf. 200.000 smc")</f>
        <v>inf. 200.000 smc</v>
      </c>
    </row>
    <row r="115" spans="1:8" ht="17.25" x14ac:dyDescent="0.25">
      <c r="A115" s="70">
        <v>114</v>
      </c>
      <c r="B115" s="71" t="s">
        <v>150</v>
      </c>
      <c r="C115" s="72" t="s">
        <v>1164</v>
      </c>
      <c r="D115" s="76" t="s">
        <v>45</v>
      </c>
      <c r="E115" s="74" t="s">
        <v>1316</v>
      </c>
      <c r="F115" s="75" t="s">
        <v>151</v>
      </c>
      <c r="G115" s="70">
        <v>6136</v>
      </c>
      <c r="H115" s="76" t="str">
        <f>IF(Tabella43[[#This Row],[Consumi anno termico 2024-2025 '[smc']2]]&lt;200000,"inf. 200.000 smc")</f>
        <v>inf. 200.000 smc</v>
      </c>
    </row>
    <row r="116" spans="1:8" ht="17.25" x14ac:dyDescent="0.25">
      <c r="A116" s="70">
        <v>115</v>
      </c>
      <c r="B116" s="71" t="s">
        <v>152</v>
      </c>
      <c r="C116" s="72" t="s">
        <v>1164</v>
      </c>
      <c r="D116" s="76" t="s">
        <v>45</v>
      </c>
      <c r="E116" s="74" t="s">
        <v>1309</v>
      </c>
      <c r="F116" s="75" t="s">
        <v>153</v>
      </c>
      <c r="G116" s="70">
        <v>5977.6</v>
      </c>
      <c r="H116" s="76" t="str">
        <f>IF(Tabella43[[#This Row],[Consumi anno termico 2024-2025 '[smc']2]]&lt;200000,"inf. 200.000 smc")</f>
        <v>inf. 200.000 smc</v>
      </c>
    </row>
    <row r="117" spans="1:8" ht="17.25" x14ac:dyDescent="0.25">
      <c r="A117" s="70">
        <v>116</v>
      </c>
      <c r="B117" s="71" t="s">
        <v>154</v>
      </c>
      <c r="C117" s="72" t="s">
        <v>1164</v>
      </c>
      <c r="D117" s="76" t="s">
        <v>45</v>
      </c>
      <c r="E117" s="74" t="s">
        <v>1314</v>
      </c>
      <c r="F117" s="75" t="s">
        <v>153</v>
      </c>
      <c r="G117" s="70">
        <v>3361.6051719999996</v>
      </c>
      <c r="H117" s="76" t="str">
        <f>IF(Tabella43[[#This Row],[Consumi anno termico 2024-2025 '[smc']2]]&lt;200000,"inf. 200.000 smc")</f>
        <v>inf. 200.000 smc</v>
      </c>
    </row>
    <row r="118" spans="1:8" ht="17.25" x14ac:dyDescent="0.25">
      <c r="A118" s="70">
        <v>117</v>
      </c>
      <c r="B118" s="71" t="s">
        <v>155</v>
      </c>
      <c r="C118" s="72" t="s">
        <v>1164</v>
      </c>
      <c r="D118" s="76" t="s">
        <v>45</v>
      </c>
      <c r="E118" s="74" t="s">
        <v>1263</v>
      </c>
      <c r="F118" s="75" t="s">
        <v>156</v>
      </c>
      <c r="G118" s="70">
        <v>1506.4</v>
      </c>
      <c r="H118" s="76" t="str">
        <f>IF(Tabella43[[#This Row],[Consumi anno termico 2024-2025 '[smc']2]]&lt;200000,"inf. 200.000 smc")</f>
        <v>inf. 200.000 smc</v>
      </c>
    </row>
    <row r="119" spans="1:8" ht="17.25" x14ac:dyDescent="0.25">
      <c r="A119" s="70">
        <v>118</v>
      </c>
      <c r="B119" s="71" t="s">
        <v>157</v>
      </c>
      <c r="C119" s="72" t="s">
        <v>1164</v>
      </c>
      <c r="D119" s="76" t="s">
        <v>45</v>
      </c>
      <c r="E119" s="74" t="s">
        <v>1300</v>
      </c>
      <c r="F119" s="75" t="s">
        <v>158</v>
      </c>
      <c r="G119" s="70">
        <v>5274.4</v>
      </c>
      <c r="H119" s="76" t="str">
        <f>IF(Tabella43[[#This Row],[Consumi anno termico 2024-2025 '[smc']2]]&lt;200000,"inf. 200.000 smc")</f>
        <v>inf. 200.000 smc</v>
      </c>
    </row>
    <row r="120" spans="1:8" ht="17.25" x14ac:dyDescent="0.25">
      <c r="A120" s="70">
        <v>119</v>
      </c>
      <c r="B120" s="71" t="s">
        <v>159</v>
      </c>
      <c r="C120" s="72" t="s">
        <v>1164</v>
      </c>
      <c r="D120" s="76" t="s">
        <v>45</v>
      </c>
      <c r="E120" s="74" t="s">
        <v>1306</v>
      </c>
      <c r="F120" s="75" t="s">
        <v>40</v>
      </c>
      <c r="G120" s="70">
        <v>12169.6</v>
      </c>
      <c r="H120" s="76" t="str">
        <f>IF(Tabella43[[#This Row],[Consumi anno termico 2024-2025 '[smc']2]]&lt;200000,"inf. 200.000 smc")</f>
        <v>inf. 200.000 smc</v>
      </c>
    </row>
    <row r="121" spans="1:8" ht="17.25" x14ac:dyDescent="0.25">
      <c r="A121" s="70">
        <v>120</v>
      </c>
      <c r="B121" s="71" t="s">
        <v>160</v>
      </c>
      <c r="C121" s="72" t="s">
        <v>1164</v>
      </c>
      <c r="D121" s="76" t="s">
        <v>45</v>
      </c>
      <c r="E121" s="74" t="s">
        <v>1252</v>
      </c>
      <c r="F121" s="75" t="s">
        <v>40</v>
      </c>
      <c r="G121" s="70">
        <v>54857.599999999999</v>
      </c>
      <c r="H121" s="76" t="str">
        <f>IF(Tabella43[[#This Row],[Consumi anno termico 2024-2025 '[smc']2]]&lt;200000,"inf. 200.000 smc")</f>
        <v>inf. 200.000 smc</v>
      </c>
    </row>
    <row r="122" spans="1:8" ht="17.25" x14ac:dyDescent="0.25">
      <c r="A122" s="70">
        <v>121</v>
      </c>
      <c r="B122" s="71" t="s">
        <v>161</v>
      </c>
      <c r="C122" s="72" t="s">
        <v>1164</v>
      </c>
      <c r="D122" s="76" t="s">
        <v>45</v>
      </c>
      <c r="E122" s="74" t="s">
        <v>1192</v>
      </c>
      <c r="F122" s="75" t="s">
        <v>40</v>
      </c>
      <c r="G122" s="70">
        <v>44153.599999999999</v>
      </c>
      <c r="H122" s="76" t="str">
        <f>IF(Tabella43[[#This Row],[Consumi anno termico 2024-2025 '[smc']2]]&lt;200000,"inf. 200.000 smc")</f>
        <v>inf. 200.000 smc</v>
      </c>
    </row>
    <row r="123" spans="1:8" ht="17.25" x14ac:dyDescent="0.25">
      <c r="A123" s="70">
        <v>122</v>
      </c>
      <c r="B123" s="71" t="s">
        <v>162</v>
      </c>
      <c r="C123" s="72" t="s">
        <v>1164</v>
      </c>
      <c r="D123" s="76" t="s">
        <v>45</v>
      </c>
      <c r="E123" s="74" t="s">
        <v>1298</v>
      </c>
      <c r="F123" s="75" t="s">
        <v>40</v>
      </c>
      <c r="G123" s="70">
        <v>3000</v>
      </c>
      <c r="H123" s="76" t="str">
        <f>IF(Tabella43[[#This Row],[Consumi anno termico 2024-2025 '[smc']2]]&lt;200000,"inf. 200.000 smc")</f>
        <v>inf. 200.000 smc</v>
      </c>
    </row>
    <row r="124" spans="1:8" ht="17.25" x14ac:dyDescent="0.25">
      <c r="A124" s="70">
        <v>123</v>
      </c>
      <c r="B124" s="71" t="s">
        <v>1187</v>
      </c>
      <c r="C124" s="72" t="s">
        <v>1164</v>
      </c>
      <c r="D124" s="76" t="s">
        <v>45</v>
      </c>
      <c r="E124" s="74" t="s">
        <v>1263</v>
      </c>
      <c r="F124" s="75" t="s">
        <v>156</v>
      </c>
      <c r="G124" s="70">
        <v>1.4792287999999993</v>
      </c>
      <c r="H124" s="76" t="str">
        <f>IF(Tabella43[[#This Row],[Consumi anno termico 2024-2025 '[smc']2]]&lt;200000,"inf. 200.000 smc")</f>
        <v>inf. 200.000 smc</v>
      </c>
    </row>
    <row r="125" spans="1:8" ht="17.25" x14ac:dyDescent="0.25">
      <c r="A125" s="70">
        <v>124</v>
      </c>
      <c r="B125" s="71" t="s">
        <v>163</v>
      </c>
      <c r="C125" s="72" t="s">
        <v>1164</v>
      </c>
      <c r="D125" s="76" t="s">
        <v>45</v>
      </c>
      <c r="E125" s="74" t="s">
        <v>1290</v>
      </c>
      <c r="F125" s="75" t="s">
        <v>164</v>
      </c>
      <c r="G125" s="70">
        <v>1679.6994983999998</v>
      </c>
      <c r="H125" s="76" t="str">
        <f>IF(Tabella43[[#This Row],[Consumi anno termico 2024-2025 '[smc']2]]&lt;200000,"inf. 200.000 smc")</f>
        <v>inf. 200.000 smc</v>
      </c>
    </row>
    <row r="126" spans="1:8" ht="17.25" x14ac:dyDescent="0.25">
      <c r="A126" s="70">
        <v>125</v>
      </c>
      <c r="B126" s="71" t="s">
        <v>165</v>
      </c>
      <c r="C126" s="72" t="s">
        <v>1164</v>
      </c>
      <c r="D126" s="76" t="s">
        <v>45</v>
      </c>
      <c r="E126" s="74" t="s">
        <v>1301</v>
      </c>
      <c r="F126" s="75" t="s">
        <v>166</v>
      </c>
      <c r="G126" s="70">
        <v>3999</v>
      </c>
      <c r="H126" s="76" t="str">
        <f>IF(Tabella43[[#This Row],[Consumi anno termico 2024-2025 '[smc']2]]&lt;200000,"inf. 200.000 smc")</f>
        <v>inf. 200.000 smc</v>
      </c>
    </row>
    <row r="127" spans="1:8" ht="17.25" x14ac:dyDescent="0.25">
      <c r="A127" s="70">
        <v>126</v>
      </c>
      <c r="B127" s="71" t="s">
        <v>167</v>
      </c>
      <c r="C127" s="72" t="s">
        <v>1164</v>
      </c>
      <c r="D127" s="76" t="s">
        <v>45</v>
      </c>
      <c r="E127" s="74" t="s">
        <v>1249</v>
      </c>
      <c r="F127" s="75" t="s">
        <v>169</v>
      </c>
      <c r="G127" s="70">
        <v>1512.2772768</v>
      </c>
      <c r="H127" s="76" t="str">
        <f>IF(Tabella43[[#This Row],[Consumi anno termico 2024-2025 '[smc']2]]&lt;200000,"inf. 200.000 smc")</f>
        <v>inf. 200.000 smc</v>
      </c>
    </row>
    <row r="128" spans="1:8" ht="17.25" x14ac:dyDescent="0.25">
      <c r="A128" s="70">
        <v>127</v>
      </c>
      <c r="B128" s="71" t="s">
        <v>170</v>
      </c>
      <c r="C128" s="72" t="s">
        <v>1164</v>
      </c>
      <c r="D128" s="76" t="s">
        <v>45</v>
      </c>
      <c r="E128" s="74" t="s">
        <v>1242</v>
      </c>
      <c r="F128" s="75" t="s">
        <v>135</v>
      </c>
      <c r="G128" s="70">
        <v>3000</v>
      </c>
      <c r="H128" s="76" t="str">
        <f>IF(Tabella43[[#This Row],[Consumi anno termico 2024-2025 '[smc']2]]&lt;200000,"inf. 200.000 smc")</f>
        <v>inf. 200.000 smc</v>
      </c>
    </row>
    <row r="129" spans="1:8" ht="17.25" x14ac:dyDescent="0.25">
      <c r="A129" s="70">
        <v>128</v>
      </c>
      <c r="B129" s="71" t="s">
        <v>171</v>
      </c>
      <c r="C129" s="72" t="s">
        <v>1164</v>
      </c>
      <c r="D129" s="76" t="s">
        <v>45</v>
      </c>
      <c r="E129" s="74" t="s">
        <v>1242</v>
      </c>
      <c r="F129" s="75" t="s">
        <v>135</v>
      </c>
      <c r="G129" s="70">
        <v>8321.7288088000005</v>
      </c>
      <c r="H129" s="76" t="str">
        <f>IF(Tabella43[[#This Row],[Consumi anno termico 2024-2025 '[smc']2]]&lt;200000,"inf. 200.000 smc")</f>
        <v>inf. 200.000 smc</v>
      </c>
    </row>
    <row r="130" spans="1:8" ht="17.25" x14ac:dyDescent="0.25">
      <c r="A130" s="70">
        <v>129</v>
      </c>
      <c r="B130" s="71" t="s">
        <v>172</v>
      </c>
      <c r="C130" s="72" t="s">
        <v>1164</v>
      </c>
      <c r="D130" s="76" t="s">
        <v>45</v>
      </c>
      <c r="E130" s="74" t="s">
        <v>1299</v>
      </c>
      <c r="F130" s="75" t="s">
        <v>746</v>
      </c>
      <c r="G130" s="70">
        <v>3390.1191632</v>
      </c>
      <c r="H130" s="76" t="str">
        <f>IF(Tabella43[[#This Row],[Consumi anno termico 2024-2025 '[smc']2]]&lt;200000,"inf. 200.000 smc")</f>
        <v>inf. 200.000 smc</v>
      </c>
    </row>
    <row r="131" spans="1:8" ht="17.25" x14ac:dyDescent="0.25">
      <c r="A131" s="70">
        <v>130</v>
      </c>
      <c r="B131" s="71" t="s">
        <v>173</v>
      </c>
      <c r="C131" s="72" t="s">
        <v>1164</v>
      </c>
      <c r="D131" s="76" t="s">
        <v>45</v>
      </c>
      <c r="E131" s="74" t="s">
        <v>1286</v>
      </c>
      <c r="F131" s="75" t="s">
        <v>40</v>
      </c>
      <c r="G131" s="70">
        <v>377.2211216</v>
      </c>
      <c r="H131" s="76" t="str">
        <f>IF(Tabella43[[#This Row],[Consumi anno termico 2024-2025 '[smc']2]]&lt;200000,"inf. 200.000 smc")</f>
        <v>inf. 200.000 smc</v>
      </c>
    </row>
    <row r="132" spans="1:8" ht="17.25" x14ac:dyDescent="0.25">
      <c r="A132" s="70">
        <v>131</v>
      </c>
      <c r="B132" s="71" t="s">
        <v>174</v>
      </c>
      <c r="C132" s="72" t="s">
        <v>1164</v>
      </c>
      <c r="D132" s="76" t="s">
        <v>45</v>
      </c>
      <c r="E132" s="74" t="s">
        <v>405</v>
      </c>
      <c r="F132" s="75" t="s">
        <v>175</v>
      </c>
      <c r="G132" s="70">
        <v>1417.6</v>
      </c>
      <c r="H132" s="76" t="str">
        <f>IF(Tabella43[[#This Row],[Consumi anno termico 2024-2025 '[smc']2]]&lt;200000,"inf. 200.000 smc")</f>
        <v>inf. 200.000 smc</v>
      </c>
    </row>
    <row r="133" spans="1:8" ht="17.25" x14ac:dyDescent="0.25">
      <c r="A133" s="70">
        <v>132</v>
      </c>
      <c r="B133" s="71" t="s">
        <v>176</v>
      </c>
      <c r="C133" s="72" t="s">
        <v>1164</v>
      </c>
      <c r="D133" s="76" t="s">
        <v>45</v>
      </c>
      <c r="E133" s="74" t="s">
        <v>1321</v>
      </c>
      <c r="F133" s="75" t="s">
        <v>177</v>
      </c>
      <c r="G133" s="70">
        <v>13220</v>
      </c>
      <c r="H133" s="76" t="str">
        <f>IF(Tabella43[[#This Row],[Consumi anno termico 2024-2025 '[smc']2]]&lt;200000,"inf. 200.000 smc")</f>
        <v>inf. 200.000 smc</v>
      </c>
    </row>
    <row r="134" spans="1:8" ht="17.25" x14ac:dyDescent="0.25">
      <c r="A134" s="70">
        <v>133</v>
      </c>
      <c r="B134" s="71" t="s">
        <v>178</v>
      </c>
      <c r="C134" s="72" t="s">
        <v>1164</v>
      </c>
      <c r="D134" s="76" t="s">
        <v>45</v>
      </c>
      <c r="E134" s="74" t="s">
        <v>1272</v>
      </c>
      <c r="F134" s="75" t="s">
        <v>179</v>
      </c>
      <c r="G134" s="70">
        <v>1248.8</v>
      </c>
      <c r="H134" s="76" t="str">
        <f>IF(Tabella43[[#This Row],[Consumi anno termico 2024-2025 '[smc']2]]&lt;200000,"inf. 200.000 smc")</f>
        <v>inf. 200.000 smc</v>
      </c>
    </row>
    <row r="135" spans="1:8" ht="17.25" x14ac:dyDescent="0.25">
      <c r="A135" s="70">
        <v>134</v>
      </c>
      <c r="B135" s="71" t="s">
        <v>180</v>
      </c>
      <c r="C135" s="72" t="s">
        <v>1164</v>
      </c>
      <c r="D135" s="76" t="s">
        <v>45</v>
      </c>
      <c r="E135" s="74" t="s">
        <v>1275</v>
      </c>
      <c r="F135" s="75" t="s">
        <v>181</v>
      </c>
      <c r="G135" s="70">
        <v>6935.2</v>
      </c>
      <c r="H135" s="76" t="str">
        <f>IF(Tabella43[[#This Row],[Consumi anno termico 2024-2025 '[smc']2]]&lt;200000,"inf. 200.000 smc")</f>
        <v>inf. 200.000 smc</v>
      </c>
    </row>
    <row r="136" spans="1:8" ht="17.25" x14ac:dyDescent="0.25">
      <c r="A136" s="70">
        <v>135</v>
      </c>
      <c r="B136" s="71" t="s">
        <v>182</v>
      </c>
      <c r="C136" s="72" t="s">
        <v>1164</v>
      </c>
      <c r="D136" s="76" t="s">
        <v>45</v>
      </c>
      <c r="E136" s="74" t="s">
        <v>1273</v>
      </c>
      <c r="F136" s="75" t="s">
        <v>181</v>
      </c>
      <c r="G136" s="70">
        <v>5504</v>
      </c>
      <c r="H136" s="76" t="str">
        <f>IF(Tabella43[[#This Row],[Consumi anno termico 2024-2025 '[smc']2]]&lt;200000,"inf. 200.000 smc")</f>
        <v>inf. 200.000 smc</v>
      </c>
    </row>
    <row r="137" spans="1:8" ht="17.25" x14ac:dyDescent="0.25">
      <c r="A137" s="70">
        <v>136</v>
      </c>
      <c r="B137" s="71" t="s">
        <v>183</v>
      </c>
      <c r="C137" s="72" t="s">
        <v>1164</v>
      </c>
      <c r="D137" s="76" t="s">
        <v>45</v>
      </c>
      <c r="E137" s="74" t="s">
        <v>1249</v>
      </c>
      <c r="F137" s="75" t="s">
        <v>184</v>
      </c>
      <c r="G137" s="70">
        <v>2152.8000000000002</v>
      </c>
      <c r="H137" s="76" t="str">
        <f>IF(Tabella43[[#This Row],[Consumi anno termico 2024-2025 '[smc']2]]&lt;200000,"inf. 200.000 smc")</f>
        <v>inf. 200.000 smc</v>
      </c>
    </row>
    <row r="138" spans="1:8" ht="17.25" x14ac:dyDescent="0.25">
      <c r="A138" s="70">
        <v>137</v>
      </c>
      <c r="B138" s="71" t="s">
        <v>185</v>
      </c>
      <c r="C138" s="72" t="s">
        <v>1164</v>
      </c>
      <c r="D138" s="76" t="s">
        <v>45</v>
      </c>
      <c r="E138" s="74" t="s">
        <v>1270</v>
      </c>
      <c r="F138" s="75" t="s">
        <v>186</v>
      </c>
      <c r="G138" s="70">
        <v>26510.400000000001</v>
      </c>
      <c r="H138" s="76" t="str">
        <f>IF(Tabella43[[#This Row],[Consumi anno termico 2024-2025 '[smc']2]]&lt;200000,"inf. 200.000 smc")</f>
        <v>inf. 200.000 smc</v>
      </c>
    </row>
    <row r="139" spans="1:8" ht="17.25" x14ac:dyDescent="0.25">
      <c r="A139" s="70">
        <v>138</v>
      </c>
      <c r="B139" s="71" t="s">
        <v>187</v>
      </c>
      <c r="C139" s="72" t="s">
        <v>1164</v>
      </c>
      <c r="D139" s="76" t="s">
        <v>45</v>
      </c>
      <c r="E139" s="74" t="s">
        <v>1249</v>
      </c>
      <c r="F139" s="75" t="s">
        <v>188</v>
      </c>
      <c r="G139" s="70">
        <v>4239</v>
      </c>
      <c r="H139" s="76" t="str">
        <f>IF(Tabella43[[#This Row],[Consumi anno termico 2024-2025 '[smc']2]]&lt;200000,"inf. 200.000 smc")</f>
        <v>inf. 200.000 smc</v>
      </c>
    </row>
    <row r="140" spans="1:8" ht="17.25" x14ac:dyDescent="0.25">
      <c r="A140" s="70">
        <v>139</v>
      </c>
      <c r="B140" s="71" t="s">
        <v>189</v>
      </c>
      <c r="C140" s="72" t="s">
        <v>1164</v>
      </c>
      <c r="D140" s="76" t="s">
        <v>45</v>
      </c>
      <c r="E140" s="74" t="s">
        <v>1289</v>
      </c>
      <c r="F140" s="75" t="s">
        <v>190</v>
      </c>
      <c r="G140" s="70">
        <v>1199.2</v>
      </c>
      <c r="H140" s="76" t="str">
        <f>IF(Tabella43[[#This Row],[Consumi anno termico 2024-2025 '[smc']2]]&lt;200000,"inf. 200.000 smc")</f>
        <v>inf. 200.000 smc</v>
      </c>
    </row>
    <row r="141" spans="1:8" ht="17.25" x14ac:dyDescent="0.25">
      <c r="A141" s="70">
        <v>140</v>
      </c>
      <c r="B141" s="71" t="s">
        <v>191</v>
      </c>
      <c r="C141" s="72" t="s">
        <v>1164</v>
      </c>
      <c r="D141" s="76" t="s">
        <v>45</v>
      </c>
      <c r="E141" s="74" t="s">
        <v>1239</v>
      </c>
      <c r="F141" s="75" t="s">
        <v>192</v>
      </c>
      <c r="G141" s="70">
        <v>3203.2</v>
      </c>
      <c r="H141" s="76" t="str">
        <f>IF(Tabella43[[#This Row],[Consumi anno termico 2024-2025 '[smc']2]]&lt;200000,"inf. 200.000 smc")</f>
        <v>inf. 200.000 smc</v>
      </c>
    </row>
    <row r="142" spans="1:8" ht="17.25" x14ac:dyDescent="0.25">
      <c r="A142" s="70">
        <v>141</v>
      </c>
      <c r="B142" s="71" t="s">
        <v>193</v>
      </c>
      <c r="C142" s="72" t="s">
        <v>1164</v>
      </c>
      <c r="D142" s="76" t="s">
        <v>45</v>
      </c>
      <c r="E142" s="74" t="s">
        <v>1294</v>
      </c>
      <c r="F142" s="75" t="s">
        <v>194</v>
      </c>
      <c r="G142" s="70">
        <v>2134.4</v>
      </c>
      <c r="H142" s="76" t="str">
        <f>IF(Tabella43[[#This Row],[Consumi anno termico 2024-2025 '[smc']2]]&lt;200000,"inf. 200.000 smc")</f>
        <v>inf. 200.000 smc</v>
      </c>
    </row>
    <row r="143" spans="1:8" ht="17.25" x14ac:dyDescent="0.25">
      <c r="A143" s="70">
        <v>142</v>
      </c>
      <c r="B143" s="71" t="s">
        <v>195</v>
      </c>
      <c r="C143" s="72" t="s">
        <v>1164</v>
      </c>
      <c r="D143" s="76" t="s">
        <v>45</v>
      </c>
      <c r="E143" s="74" t="s">
        <v>1295</v>
      </c>
      <c r="F143" s="75" t="s">
        <v>196</v>
      </c>
      <c r="G143" s="70">
        <v>4000</v>
      </c>
      <c r="H143" s="76" t="str">
        <f>IF(Tabella43[[#This Row],[Consumi anno termico 2024-2025 '[smc']2]]&lt;200000,"inf. 200.000 smc")</f>
        <v>inf. 200.000 smc</v>
      </c>
    </row>
    <row r="144" spans="1:8" ht="17.25" x14ac:dyDescent="0.25">
      <c r="A144" s="70">
        <v>143</v>
      </c>
      <c r="B144" s="71" t="s">
        <v>197</v>
      </c>
      <c r="C144" s="72" t="s">
        <v>1164</v>
      </c>
      <c r="D144" s="76" t="s">
        <v>45</v>
      </c>
      <c r="E144" s="74" t="s">
        <v>1279</v>
      </c>
      <c r="F144" s="75" t="s">
        <v>198</v>
      </c>
      <c r="G144" s="70">
        <v>2052</v>
      </c>
      <c r="H144" s="76" t="str">
        <f>IF(Tabella43[[#This Row],[Consumi anno termico 2024-2025 '[smc']2]]&lt;200000,"inf. 200.000 smc")</f>
        <v>inf. 200.000 smc</v>
      </c>
    </row>
    <row r="145" spans="1:8" ht="17.25" x14ac:dyDescent="0.25">
      <c r="A145" s="70">
        <v>144</v>
      </c>
      <c r="B145" s="71" t="s">
        <v>199</v>
      </c>
      <c r="C145" s="72" t="s">
        <v>1164</v>
      </c>
      <c r="D145" s="76" t="s">
        <v>45</v>
      </c>
      <c r="E145" s="74" t="s">
        <v>1320</v>
      </c>
      <c r="F145" s="75" t="s">
        <v>200</v>
      </c>
      <c r="G145" s="70">
        <v>3330</v>
      </c>
      <c r="H145" s="76" t="str">
        <f>IF(Tabella43[[#This Row],[Consumi anno termico 2024-2025 '[smc']2]]&lt;200000,"inf. 200.000 smc")</f>
        <v>inf. 200.000 smc</v>
      </c>
    </row>
    <row r="146" spans="1:8" ht="17.25" x14ac:dyDescent="0.25">
      <c r="A146" s="70">
        <v>145</v>
      </c>
      <c r="B146" s="71" t="s">
        <v>201</v>
      </c>
      <c r="C146" s="72" t="s">
        <v>1164</v>
      </c>
      <c r="D146" s="76" t="s">
        <v>45</v>
      </c>
      <c r="E146" s="74" t="s">
        <v>1311</v>
      </c>
      <c r="F146" s="75" t="s">
        <v>202</v>
      </c>
      <c r="G146" s="70">
        <v>1800</v>
      </c>
      <c r="H146" s="76" t="str">
        <f>IF(Tabella43[[#This Row],[Consumi anno termico 2024-2025 '[smc']2]]&lt;200000,"inf. 200.000 smc")</f>
        <v>inf. 200.000 smc</v>
      </c>
    </row>
    <row r="147" spans="1:8" ht="17.25" x14ac:dyDescent="0.25">
      <c r="A147" s="70">
        <v>146</v>
      </c>
      <c r="B147" s="71" t="s">
        <v>1077</v>
      </c>
      <c r="C147" s="72" t="s">
        <v>1164</v>
      </c>
      <c r="D147" s="76" t="s">
        <v>45</v>
      </c>
      <c r="E147" s="74" t="s">
        <v>1262</v>
      </c>
      <c r="F147" s="75" t="s">
        <v>300</v>
      </c>
      <c r="G147" s="70">
        <v>29802.400000000001</v>
      </c>
      <c r="H147" s="76" t="str">
        <f>IF(Tabella43[[#This Row],[Consumi anno termico 2024-2025 '[smc']2]]&lt;200000,"inf. 200.000 smc")</f>
        <v>inf. 200.000 smc</v>
      </c>
    </row>
    <row r="148" spans="1:8" ht="17.25" x14ac:dyDescent="0.25">
      <c r="A148" s="70">
        <v>147</v>
      </c>
      <c r="B148" s="71" t="s">
        <v>203</v>
      </c>
      <c r="C148" s="72" t="s">
        <v>1164</v>
      </c>
      <c r="D148" s="76" t="s">
        <v>45</v>
      </c>
      <c r="E148" s="74" t="s">
        <v>1303</v>
      </c>
      <c r="F148" s="75" t="s">
        <v>204</v>
      </c>
      <c r="G148" s="70">
        <v>2910.4</v>
      </c>
      <c r="H148" s="76" t="str">
        <f>IF(Tabella43[[#This Row],[Consumi anno termico 2024-2025 '[smc']2]]&lt;200000,"inf. 200.000 smc")</f>
        <v>inf. 200.000 smc</v>
      </c>
    </row>
    <row r="149" spans="1:8" ht="17.25" x14ac:dyDescent="0.25">
      <c r="A149" s="70">
        <v>148</v>
      </c>
      <c r="B149" s="71" t="s">
        <v>205</v>
      </c>
      <c r="C149" s="72" t="s">
        <v>1164</v>
      </c>
      <c r="D149" s="76" t="s">
        <v>45</v>
      </c>
      <c r="E149" s="74" t="s">
        <v>1327</v>
      </c>
      <c r="F149" s="75" t="s">
        <v>206</v>
      </c>
      <c r="G149" s="70">
        <v>2631.2</v>
      </c>
      <c r="H149" s="76" t="str">
        <f>IF(Tabella43[[#This Row],[Consumi anno termico 2024-2025 '[smc']2]]&lt;200000,"inf. 200.000 smc")</f>
        <v>inf. 200.000 smc</v>
      </c>
    </row>
    <row r="150" spans="1:8" ht="17.25" x14ac:dyDescent="0.25">
      <c r="A150" s="70">
        <v>149</v>
      </c>
      <c r="B150" s="71" t="s">
        <v>207</v>
      </c>
      <c r="C150" s="72" t="s">
        <v>1164</v>
      </c>
      <c r="D150" s="76" t="s">
        <v>45</v>
      </c>
      <c r="E150" s="74" t="s">
        <v>1297</v>
      </c>
      <c r="F150" s="75" t="s">
        <v>208</v>
      </c>
      <c r="G150" s="70">
        <v>4843.2</v>
      </c>
      <c r="H150" s="76" t="str">
        <f>IF(Tabella43[[#This Row],[Consumi anno termico 2024-2025 '[smc']2]]&lt;200000,"inf. 200.000 smc")</f>
        <v>inf. 200.000 smc</v>
      </c>
    </row>
    <row r="151" spans="1:8" ht="17.25" x14ac:dyDescent="0.25">
      <c r="A151" s="70">
        <v>150</v>
      </c>
      <c r="B151" s="71" t="s">
        <v>209</v>
      </c>
      <c r="C151" s="72" t="s">
        <v>1164</v>
      </c>
      <c r="D151" s="76" t="s">
        <v>45</v>
      </c>
      <c r="E151" s="74" t="s">
        <v>1313</v>
      </c>
      <c r="F151" s="75" t="s">
        <v>210</v>
      </c>
      <c r="G151" s="70">
        <v>8668.7999999999993</v>
      </c>
      <c r="H151" s="76" t="str">
        <f>IF(Tabella43[[#This Row],[Consumi anno termico 2024-2025 '[smc']2]]&lt;200000,"inf. 200.000 smc")</f>
        <v>inf. 200.000 smc</v>
      </c>
    </row>
    <row r="152" spans="1:8" ht="17.25" x14ac:dyDescent="0.25">
      <c r="A152" s="70">
        <v>151</v>
      </c>
      <c r="B152" s="71" t="s">
        <v>211</v>
      </c>
      <c r="C152" s="72" t="s">
        <v>1164</v>
      </c>
      <c r="D152" s="76" t="s">
        <v>45</v>
      </c>
      <c r="E152" s="74" t="s">
        <v>1289</v>
      </c>
      <c r="F152" s="75" t="s">
        <v>212</v>
      </c>
      <c r="G152" s="70">
        <v>2925.6</v>
      </c>
      <c r="H152" s="76" t="str">
        <f>IF(Tabella43[[#This Row],[Consumi anno termico 2024-2025 '[smc']2]]&lt;200000,"inf. 200.000 smc")</f>
        <v>inf. 200.000 smc</v>
      </c>
    </row>
    <row r="153" spans="1:8" ht="17.25" x14ac:dyDescent="0.25">
      <c r="A153" s="70">
        <v>152</v>
      </c>
      <c r="B153" s="71" t="s">
        <v>213</v>
      </c>
      <c r="C153" s="72" t="s">
        <v>1164</v>
      </c>
      <c r="D153" s="76" t="s">
        <v>45</v>
      </c>
      <c r="E153" s="74" t="s">
        <v>1296</v>
      </c>
      <c r="F153" s="75" t="s">
        <v>214</v>
      </c>
      <c r="G153" s="70">
        <v>802.1117352</v>
      </c>
      <c r="H153" s="76" t="str">
        <f>IF(Tabella43[[#This Row],[Consumi anno termico 2024-2025 '[smc']2]]&lt;200000,"inf. 200.000 smc")</f>
        <v>inf. 200.000 smc</v>
      </c>
    </row>
    <row r="154" spans="1:8" ht="17.25" x14ac:dyDescent="0.25">
      <c r="A154" s="70">
        <v>153</v>
      </c>
      <c r="B154" s="71" t="s">
        <v>215</v>
      </c>
      <c r="C154" s="72" t="s">
        <v>1164</v>
      </c>
      <c r="D154" s="76" t="s">
        <v>45</v>
      </c>
      <c r="E154" s="74" t="s">
        <v>1276</v>
      </c>
      <c r="F154" s="75" t="s">
        <v>216</v>
      </c>
      <c r="G154" s="70">
        <v>2170</v>
      </c>
      <c r="H154" s="76" t="str">
        <f>IF(Tabella43[[#This Row],[Consumi anno termico 2024-2025 '[smc']2]]&lt;200000,"inf. 200.000 smc")</f>
        <v>inf. 200.000 smc</v>
      </c>
    </row>
    <row r="155" spans="1:8" ht="17.25" x14ac:dyDescent="0.25">
      <c r="A155" s="70">
        <v>154</v>
      </c>
      <c r="B155" s="71" t="s">
        <v>217</v>
      </c>
      <c r="C155" s="72" t="s">
        <v>1164</v>
      </c>
      <c r="D155" s="76" t="s">
        <v>45</v>
      </c>
      <c r="E155" s="74" t="s">
        <v>1302</v>
      </c>
      <c r="F155" s="75" t="s">
        <v>218</v>
      </c>
      <c r="G155" s="70">
        <v>7150</v>
      </c>
      <c r="H155" s="76" t="str">
        <f>IF(Tabella43[[#This Row],[Consumi anno termico 2024-2025 '[smc']2]]&lt;200000,"inf. 200.000 smc")</f>
        <v>inf. 200.000 smc</v>
      </c>
    </row>
    <row r="156" spans="1:8" ht="17.25" x14ac:dyDescent="0.25">
      <c r="A156" s="70">
        <v>155</v>
      </c>
      <c r="B156" s="71" t="s">
        <v>219</v>
      </c>
      <c r="C156" s="72" t="s">
        <v>1164</v>
      </c>
      <c r="D156" s="76" t="s">
        <v>45</v>
      </c>
      <c r="E156" s="74" t="s">
        <v>1296</v>
      </c>
      <c r="F156" s="75" t="s">
        <v>220</v>
      </c>
      <c r="G156" s="70">
        <v>8150</v>
      </c>
      <c r="H156" s="76" t="str">
        <f>IF(Tabella43[[#This Row],[Consumi anno termico 2024-2025 '[smc']2]]&lt;200000,"inf. 200.000 smc")</f>
        <v>inf. 200.000 smc</v>
      </c>
    </row>
    <row r="157" spans="1:8" ht="17.25" x14ac:dyDescent="0.25">
      <c r="A157" s="70">
        <v>156</v>
      </c>
      <c r="B157" s="71" t="s">
        <v>221</v>
      </c>
      <c r="C157" s="72" t="s">
        <v>1164</v>
      </c>
      <c r="D157" s="76" t="s">
        <v>45</v>
      </c>
      <c r="E157" s="74" t="s">
        <v>1271</v>
      </c>
      <c r="F157" s="75" t="s">
        <v>222</v>
      </c>
      <c r="G157" s="70">
        <v>4567</v>
      </c>
      <c r="H157" s="76" t="str">
        <f>IF(Tabella43[[#This Row],[Consumi anno termico 2024-2025 '[smc']2]]&lt;200000,"inf. 200.000 smc")</f>
        <v>inf. 200.000 smc</v>
      </c>
    </row>
    <row r="158" spans="1:8" ht="17.25" x14ac:dyDescent="0.25">
      <c r="A158" s="70">
        <v>157</v>
      </c>
      <c r="B158" s="71" t="s">
        <v>223</v>
      </c>
      <c r="C158" s="72" t="s">
        <v>1164</v>
      </c>
      <c r="D158" s="76" t="s">
        <v>45</v>
      </c>
      <c r="E158" s="74" t="s">
        <v>1322</v>
      </c>
      <c r="F158" s="75" t="s">
        <v>649</v>
      </c>
      <c r="G158" s="70">
        <v>747.69958399999985</v>
      </c>
      <c r="H158" s="76" t="str">
        <f>IF(Tabella43[[#This Row],[Consumi anno termico 2024-2025 '[smc']2]]&lt;200000,"inf. 200.000 smc")</f>
        <v>inf. 200.000 smc</v>
      </c>
    </row>
    <row r="159" spans="1:8" ht="17.25" x14ac:dyDescent="0.25">
      <c r="A159" s="70">
        <v>158</v>
      </c>
      <c r="B159" s="71" t="s">
        <v>224</v>
      </c>
      <c r="C159" s="72" t="s">
        <v>1164</v>
      </c>
      <c r="D159" s="76" t="s">
        <v>45</v>
      </c>
      <c r="E159" s="74" t="s">
        <v>1212</v>
      </c>
      <c r="F159" s="75" t="s">
        <v>225</v>
      </c>
      <c r="G159" s="70">
        <v>2135.1999999999998</v>
      </c>
      <c r="H159" s="76" t="str">
        <f>IF(Tabella43[[#This Row],[Consumi anno termico 2024-2025 '[smc']2]]&lt;200000,"inf. 200.000 smc")</f>
        <v>inf. 200.000 smc</v>
      </c>
    </row>
    <row r="160" spans="1:8" ht="17.25" x14ac:dyDescent="0.25">
      <c r="A160" s="70">
        <v>159</v>
      </c>
      <c r="B160" s="71" t="s">
        <v>226</v>
      </c>
      <c r="C160" s="72" t="s">
        <v>1164</v>
      </c>
      <c r="D160" s="76" t="s">
        <v>45</v>
      </c>
      <c r="E160" s="74" t="s">
        <v>1312</v>
      </c>
      <c r="F160" s="75" t="s">
        <v>227</v>
      </c>
      <c r="G160" s="70">
        <v>3059.0459999999998</v>
      </c>
      <c r="H160" s="76" t="str">
        <f>IF(Tabella43[[#This Row],[Consumi anno termico 2024-2025 '[smc']2]]&lt;200000,"inf. 200.000 smc")</f>
        <v>inf. 200.000 smc</v>
      </c>
    </row>
    <row r="161" spans="1:8" ht="17.25" x14ac:dyDescent="0.25">
      <c r="A161" s="70">
        <v>160</v>
      </c>
      <c r="B161" s="71" t="s">
        <v>228</v>
      </c>
      <c r="C161" s="72" t="s">
        <v>1164</v>
      </c>
      <c r="D161" s="76" t="s">
        <v>45</v>
      </c>
      <c r="E161" s="74" t="s">
        <v>1307</v>
      </c>
      <c r="F161" s="75" t="s">
        <v>229</v>
      </c>
      <c r="G161" s="70">
        <v>2351.5626623999997</v>
      </c>
      <c r="H161" s="76" t="str">
        <f>IF(Tabella43[[#This Row],[Consumi anno termico 2024-2025 '[smc']2]]&lt;200000,"inf. 200.000 smc")</f>
        <v>inf. 200.000 smc</v>
      </c>
    </row>
    <row r="162" spans="1:8" ht="17.25" x14ac:dyDescent="0.25">
      <c r="A162" s="70">
        <v>161</v>
      </c>
      <c r="B162" s="71" t="s">
        <v>230</v>
      </c>
      <c r="C162" s="72" t="s">
        <v>1164</v>
      </c>
      <c r="D162" s="76" t="s">
        <v>45</v>
      </c>
      <c r="E162" s="74" t="s">
        <v>1274</v>
      </c>
      <c r="F162" s="75" t="s">
        <v>231</v>
      </c>
      <c r="G162" s="70">
        <v>2164</v>
      </c>
      <c r="H162" s="76" t="str">
        <f>IF(Tabella43[[#This Row],[Consumi anno termico 2024-2025 '[smc']2]]&lt;200000,"inf. 200.000 smc")</f>
        <v>inf. 200.000 smc</v>
      </c>
    </row>
    <row r="163" spans="1:8" ht="17.25" x14ac:dyDescent="0.25">
      <c r="A163" s="70">
        <v>162</v>
      </c>
      <c r="B163" s="71" t="s">
        <v>232</v>
      </c>
      <c r="C163" s="72" t="s">
        <v>1164</v>
      </c>
      <c r="D163" s="76" t="s">
        <v>45</v>
      </c>
      <c r="E163" s="74" t="s">
        <v>1326</v>
      </c>
      <c r="F163" s="75" t="s">
        <v>233</v>
      </c>
      <c r="G163" s="70">
        <v>886.4</v>
      </c>
      <c r="H163" s="76" t="str">
        <f>IF(Tabella43[[#This Row],[Consumi anno termico 2024-2025 '[smc']2]]&lt;200000,"inf. 200.000 smc")</f>
        <v>inf. 200.000 smc</v>
      </c>
    </row>
    <row r="164" spans="1:8" ht="17.25" x14ac:dyDescent="0.25">
      <c r="A164" s="70">
        <v>163</v>
      </c>
      <c r="B164" s="71" t="s">
        <v>234</v>
      </c>
      <c r="C164" s="72" t="s">
        <v>1164</v>
      </c>
      <c r="D164" s="76" t="s">
        <v>45</v>
      </c>
      <c r="E164" s="74" t="s">
        <v>1213</v>
      </c>
      <c r="F164" s="75" t="s">
        <v>235</v>
      </c>
      <c r="G164" s="70">
        <v>2407.6734344000001</v>
      </c>
      <c r="H164" s="76" t="str">
        <f>IF(Tabella43[[#This Row],[Consumi anno termico 2024-2025 '[smc']2]]&lt;200000,"inf. 200.000 smc")</f>
        <v>inf. 200.000 smc</v>
      </c>
    </row>
    <row r="165" spans="1:8" ht="17.25" x14ac:dyDescent="0.25">
      <c r="A165" s="70">
        <v>164</v>
      </c>
      <c r="B165" s="71" t="s">
        <v>236</v>
      </c>
      <c r="C165" s="72" t="s">
        <v>1164</v>
      </c>
      <c r="D165" s="76" t="s">
        <v>45</v>
      </c>
      <c r="E165" s="74" t="s">
        <v>1264</v>
      </c>
      <c r="F165" s="75" t="s">
        <v>237</v>
      </c>
      <c r="G165" s="70">
        <v>2440.8000000000002</v>
      </c>
      <c r="H165" s="76" t="str">
        <f>IF(Tabella43[[#This Row],[Consumi anno termico 2024-2025 '[smc']2]]&lt;200000,"inf. 200.000 smc")</f>
        <v>inf. 200.000 smc</v>
      </c>
    </row>
    <row r="166" spans="1:8" ht="17.25" x14ac:dyDescent="0.25">
      <c r="A166" s="70">
        <v>165</v>
      </c>
      <c r="B166" s="71" t="s">
        <v>238</v>
      </c>
      <c r="C166" s="72" t="s">
        <v>1164</v>
      </c>
      <c r="D166" s="76" t="s">
        <v>45</v>
      </c>
      <c r="E166" s="74" t="s">
        <v>1315</v>
      </c>
      <c r="F166" s="75" t="s">
        <v>239</v>
      </c>
      <c r="G166" s="70">
        <v>5556.4827191999993</v>
      </c>
      <c r="H166" s="76" t="str">
        <f>IF(Tabella43[[#This Row],[Consumi anno termico 2024-2025 '[smc']2]]&lt;200000,"inf. 200.000 smc")</f>
        <v>inf. 200.000 smc</v>
      </c>
    </row>
    <row r="167" spans="1:8" ht="17.25" x14ac:dyDescent="0.25">
      <c r="A167" s="70">
        <v>166</v>
      </c>
      <c r="B167" s="71" t="s">
        <v>240</v>
      </c>
      <c r="C167" s="72" t="s">
        <v>1164</v>
      </c>
      <c r="D167" s="76" t="s">
        <v>45</v>
      </c>
      <c r="E167" s="74" t="s">
        <v>1249</v>
      </c>
      <c r="F167" s="75" t="s">
        <v>241</v>
      </c>
      <c r="G167" s="70">
        <v>3000</v>
      </c>
      <c r="H167" s="76" t="str">
        <f>IF(Tabella43[[#This Row],[Consumi anno termico 2024-2025 '[smc']2]]&lt;200000,"inf. 200.000 smc")</f>
        <v>inf. 200.000 smc</v>
      </c>
    </row>
    <row r="168" spans="1:8" ht="17.25" x14ac:dyDescent="0.25">
      <c r="A168" s="70">
        <v>167</v>
      </c>
      <c r="B168" s="71" t="s">
        <v>242</v>
      </c>
      <c r="C168" s="72" t="s">
        <v>1164</v>
      </c>
      <c r="D168" s="76" t="s">
        <v>45</v>
      </c>
      <c r="E168" s="74" t="s">
        <v>1285</v>
      </c>
      <c r="F168" s="75" t="s">
        <v>243</v>
      </c>
      <c r="G168" s="70">
        <v>5000</v>
      </c>
      <c r="H168" s="76" t="str">
        <f>IF(Tabella43[[#This Row],[Consumi anno termico 2024-2025 '[smc']2]]&lt;200000,"inf. 200.000 smc")</f>
        <v>inf. 200.000 smc</v>
      </c>
    </row>
    <row r="169" spans="1:8" ht="17.25" x14ac:dyDescent="0.25">
      <c r="A169" s="70">
        <v>168</v>
      </c>
      <c r="B169" s="71" t="s">
        <v>244</v>
      </c>
      <c r="C169" s="72" t="s">
        <v>1164</v>
      </c>
      <c r="D169" s="76" t="s">
        <v>45</v>
      </c>
      <c r="E169" s="74" t="s">
        <v>1249</v>
      </c>
      <c r="F169" s="75" t="s">
        <v>700</v>
      </c>
      <c r="G169" s="70">
        <v>3561.7344912000017</v>
      </c>
      <c r="H169" s="76" t="str">
        <f>IF(Tabella43[[#This Row],[Consumi anno termico 2024-2025 '[smc']2]]&lt;200000,"inf. 200.000 smc")</f>
        <v>inf. 200.000 smc</v>
      </c>
    </row>
    <row r="170" spans="1:8" ht="17.25" x14ac:dyDescent="0.25">
      <c r="A170" s="70">
        <v>169</v>
      </c>
      <c r="B170" s="71" t="s">
        <v>245</v>
      </c>
      <c r="C170" s="72" t="s">
        <v>1164</v>
      </c>
      <c r="D170" s="76" t="s">
        <v>45</v>
      </c>
      <c r="E170" s="74" t="s">
        <v>1330</v>
      </c>
      <c r="F170" s="75" t="s">
        <v>246</v>
      </c>
      <c r="G170" s="70">
        <v>3690.4</v>
      </c>
      <c r="H170" s="76" t="str">
        <f>IF(Tabella43[[#This Row],[Consumi anno termico 2024-2025 '[smc']2]]&lt;200000,"inf. 200.000 smc")</f>
        <v>inf. 200.000 smc</v>
      </c>
    </row>
    <row r="171" spans="1:8" ht="17.25" x14ac:dyDescent="0.25">
      <c r="A171" s="70">
        <v>170</v>
      </c>
      <c r="B171" s="71" t="s">
        <v>247</v>
      </c>
      <c r="C171" s="72" t="s">
        <v>1164</v>
      </c>
      <c r="D171" s="76" t="s">
        <v>45</v>
      </c>
      <c r="E171" s="74" t="s">
        <v>1267</v>
      </c>
      <c r="F171" s="75" t="s">
        <v>248</v>
      </c>
      <c r="G171" s="70">
        <v>1783.6393232000003</v>
      </c>
      <c r="H171" s="76" t="str">
        <f>IF(Tabella43[[#This Row],[Consumi anno termico 2024-2025 '[smc']2]]&lt;200000,"inf. 200.000 smc")</f>
        <v>inf. 200.000 smc</v>
      </c>
    </row>
    <row r="172" spans="1:8" ht="17.25" x14ac:dyDescent="0.25">
      <c r="A172" s="70">
        <v>171</v>
      </c>
      <c r="B172" s="71" t="s">
        <v>249</v>
      </c>
      <c r="C172" s="72" t="s">
        <v>1164</v>
      </c>
      <c r="D172" s="76" t="s">
        <v>45</v>
      </c>
      <c r="E172" s="74" t="s">
        <v>1205</v>
      </c>
      <c r="F172" s="75" t="s">
        <v>250</v>
      </c>
      <c r="G172" s="70">
        <v>2667.7890039999993</v>
      </c>
      <c r="H172" s="76" t="str">
        <f>IF(Tabella43[[#This Row],[Consumi anno termico 2024-2025 '[smc']2]]&lt;200000,"inf. 200.000 smc")</f>
        <v>inf. 200.000 smc</v>
      </c>
    </row>
    <row r="173" spans="1:8" ht="17.25" x14ac:dyDescent="0.25">
      <c r="A173" s="70">
        <v>172</v>
      </c>
      <c r="B173" s="71" t="s">
        <v>251</v>
      </c>
      <c r="C173" s="72" t="s">
        <v>1164</v>
      </c>
      <c r="D173" s="76" t="s">
        <v>45</v>
      </c>
      <c r="E173" s="74" t="s">
        <v>1308</v>
      </c>
      <c r="F173" s="75" t="s">
        <v>252</v>
      </c>
      <c r="G173" s="70">
        <v>1588.8</v>
      </c>
      <c r="H173" s="76" t="str">
        <f>IF(Tabella43[[#This Row],[Consumi anno termico 2024-2025 '[smc']2]]&lt;200000,"inf. 200.000 smc")</f>
        <v>inf. 200.000 smc</v>
      </c>
    </row>
    <row r="174" spans="1:8" ht="17.25" x14ac:dyDescent="0.25">
      <c r="A174" s="70">
        <v>173</v>
      </c>
      <c r="B174" s="71" t="s">
        <v>253</v>
      </c>
      <c r="C174" s="72" t="s">
        <v>1164</v>
      </c>
      <c r="D174" s="76" t="s">
        <v>45</v>
      </c>
      <c r="E174" s="74" t="s">
        <v>1308</v>
      </c>
      <c r="F174" s="75" t="s">
        <v>252</v>
      </c>
      <c r="G174" s="70">
        <v>266888</v>
      </c>
      <c r="H174" s="76" t="s">
        <v>72</v>
      </c>
    </row>
    <row r="175" spans="1:8" ht="17.25" x14ac:dyDescent="0.25">
      <c r="A175" s="70">
        <v>174</v>
      </c>
      <c r="B175" s="71" t="s">
        <v>254</v>
      </c>
      <c r="C175" s="72" t="s">
        <v>1164</v>
      </c>
      <c r="D175" s="76" t="s">
        <v>45</v>
      </c>
      <c r="E175" s="74" t="s">
        <v>255</v>
      </c>
      <c r="F175" s="75" t="s">
        <v>252</v>
      </c>
      <c r="G175" s="70">
        <v>5000</v>
      </c>
      <c r="H175" s="76" t="str">
        <f>IF(Tabella43[[#This Row],[Consumi anno termico 2024-2025 '[smc']2]]&lt;200000,"inf. 200.000 smc")</f>
        <v>inf. 200.000 smc</v>
      </c>
    </row>
    <row r="176" spans="1:8" ht="17.25" x14ac:dyDescent="0.25">
      <c r="A176" s="70">
        <v>175</v>
      </c>
      <c r="B176" s="71" t="s">
        <v>256</v>
      </c>
      <c r="C176" s="72" t="s">
        <v>1164</v>
      </c>
      <c r="D176" s="76" t="s">
        <v>45</v>
      </c>
      <c r="E176" s="74" t="s">
        <v>1249</v>
      </c>
      <c r="F176" s="75" t="s">
        <v>252</v>
      </c>
      <c r="G176" s="70">
        <v>16316</v>
      </c>
      <c r="H176" s="76" t="str">
        <f>IF(Tabella43[[#This Row],[Consumi anno termico 2024-2025 '[smc']2]]&lt;200000,"inf. 200.000 smc")</f>
        <v>inf. 200.000 smc</v>
      </c>
    </row>
    <row r="177" spans="1:8" ht="17.25" x14ac:dyDescent="0.25">
      <c r="A177" s="70">
        <v>176</v>
      </c>
      <c r="B177" s="71" t="s">
        <v>257</v>
      </c>
      <c r="C177" s="72" t="s">
        <v>1164</v>
      </c>
      <c r="D177" s="76" t="s">
        <v>45</v>
      </c>
      <c r="E177" s="74" t="s">
        <v>1212</v>
      </c>
      <c r="F177" s="75" t="s">
        <v>258</v>
      </c>
      <c r="G177" s="70">
        <v>5120</v>
      </c>
      <c r="H177" s="76" t="str">
        <f>IF(Tabella43[[#This Row],[Consumi anno termico 2024-2025 '[smc']2]]&lt;200000,"inf. 200.000 smc")</f>
        <v>inf. 200.000 smc</v>
      </c>
    </row>
    <row r="178" spans="1:8" ht="17.25" x14ac:dyDescent="0.25">
      <c r="A178" s="70">
        <v>177</v>
      </c>
      <c r="B178" s="71" t="s">
        <v>259</v>
      </c>
      <c r="C178" s="72" t="s">
        <v>1164</v>
      </c>
      <c r="D178" s="76" t="s">
        <v>45</v>
      </c>
      <c r="E178" s="74" t="s">
        <v>1205</v>
      </c>
      <c r="F178" s="75" t="s">
        <v>260</v>
      </c>
      <c r="G178" s="70">
        <v>11315</v>
      </c>
      <c r="H178" s="76" t="str">
        <f>IF(Tabella43[[#This Row],[Consumi anno termico 2024-2025 '[smc']2]]&lt;200000,"inf. 200.000 smc")</f>
        <v>inf. 200.000 smc</v>
      </c>
    </row>
    <row r="179" spans="1:8" ht="17.25" x14ac:dyDescent="0.25">
      <c r="A179" s="70">
        <v>178</v>
      </c>
      <c r="B179" s="71" t="s">
        <v>261</v>
      </c>
      <c r="C179" s="72" t="s">
        <v>1164</v>
      </c>
      <c r="D179" s="76" t="s">
        <v>45</v>
      </c>
      <c r="E179" s="74" t="s">
        <v>1319</v>
      </c>
      <c r="F179" s="75" t="s">
        <v>1183</v>
      </c>
      <c r="G179" s="70">
        <v>27326.400000000001</v>
      </c>
      <c r="H179" s="76" t="str">
        <f>IF(Tabella43[[#This Row],[Consumi anno termico 2024-2025 '[smc']2]]&lt;200000,"inf. 200.000 smc")</f>
        <v>inf. 200.000 smc</v>
      </c>
    </row>
    <row r="180" spans="1:8" ht="17.25" x14ac:dyDescent="0.25">
      <c r="A180" s="70">
        <v>179</v>
      </c>
      <c r="B180" s="71" t="s">
        <v>262</v>
      </c>
      <c r="C180" s="72" t="s">
        <v>1164</v>
      </c>
      <c r="D180" s="76" t="s">
        <v>45</v>
      </c>
      <c r="E180" s="74" t="s">
        <v>1329</v>
      </c>
      <c r="F180" s="75" t="s">
        <v>263</v>
      </c>
      <c r="G180" s="70">
        <v>2418.9023303999993</v>
      </c>
      <c r="H180" s="76" t="str">
        <f>IF(Tabella43[[#This Row],[Consumi anno termico 2024-2025 '[smc']2]]&lt;200000,"inf. 200.000 smc")</f>
        <v>inf. 200.000 smc</v>
      </c>
    </row>
    <row r="181" spans="1:8" ht="17.25" x14ac:dyDescent="0.25">
      <c r="A181" s="70">
        <v>180</v>
      </c>
      <c r="B181" s="71" t="s">
        <v>264</v>
      </c>
      <c r="C181" s="72" t="s">
        <v>1164</v>
      </c>
      <c r="D181" s="76" t="s">
        <v>45</v>
      </c>
      <c r="E181" s="74" t="s">
        <v>1318</v>
      </c>
      <c r="F181" s="75" t="s">
        <v>1185</v>
      </c>
      <c r="G181" s="70">
        <v>4558.1546408000013</v>
      </c>
      <c r="H181" s="76" t="str">
        <f>IF(Tabella43[[#This Row],[Consumi anno termico 2024-2025 '[smc']2]]&lt;200000,"inf. 200.000 smc")</f>
        <v>inf. 200.000 smc</v>
      </c>
    </row>
    <row r="182" spans="1:8" ht="17.25" x14ac:dyDescent="0.25">
      <c r="A182" s="70">
        <v>181</v>
      </c>
      <c r="B182" s="71" t="s">
        <v>266</v>
      </c>
      <c r="C182" s="72" t="s">
        <v>1164</v>
      </c>
      <c r="D182" s="76" t="s">
        <v>45</v>
      </c>
      <c r="E182" s="74" t="s">
        <v>1249</v>
      </c>
      <c r="F182" s="75" t="s">
        <v>265</v>
      </c>
      <c r="G182" s="70">
        <v>2046.4434008000003</v>
      </c>
      <c r="H182" s="76" t="str">
        <f>IF(Tabella43[[#This Row],[Consumi anno termico 2024-2025 '[smc']2]]&lt;200000,"inf. 200.000 smc")</f>
        <v>inf. 200.000 smc</v>
      </c>
    </row>
    <row r="183" spans="1:8" ht="17.25" x14ac:dyDescent="0.25">
      <c r="A183" s="70">
        <v>182</v>
      </c>
      <c r="B183" s="71" t="s">
        <v>267</v>
      </c>
      <c r="C183" s="72" t="s">
        <v>1164</v>
      </c>
      <c r="D183" s="76" t="s">
        <v>45</v>
      </c>
      <c r="E183" s="74" t="s">
        <v>1323</v>
      </c>
      <c r="F183" s="75" t="s">
        <v>268</v>
      </c>
      <c r="G183" s="70">
        <v>2474.7107096</v>
      </c>
      <c r="H183" s="76" t="str">
        <f>IF(Tabella43[[#This Row],[Consumi anno termico 2024-2025 '[smc']2]]&lt;200000,"inf. 200.000 smc")</f>
        <v>inf. 200.000 smc</v>
      </c>
    </row>
    <row r="184" spans="1:8" ht="17.25" x14ac:dyDescent="0.25">
      <c r="A184" s="70">
        <v>183</v>
      </c>
      <c r="B184" s="71" t="s">
        <v>269</v>
      </c>
      <c r="C184" s="72" t="s">
        <v>1164</v>
      </c>
      <c r="D184" s="76" t="s">
        <v>45</v>
      </c>
      <c r="E184" s="74" t="s">
        <v>1277</v>
      </c>
      <c r="F184" s="75" t="s">
        <v>270</v>
      </c>
      <c r="G184" s="70">
        <v>6362.4</v>
      </c>
      <c r="H184" s="76" t="str">
        <f>IF(Tabella43[[#This Row],[Consumi anno termico 2024-2025 '[smc']2]]&lt;200000,"inf. 200.000 smc")</f>
        <v>inf. 200.000 smc</v>
      </c>
    </row>
    <row r="185" spans="1:8" ht="17.25" x14ac:dyDescent="0.25">
      <c r="A185" s="70">
        <v>184</v>
      </c>
      <c r="B185" s="71" t="s">
        <v>271</v>
      </c>
      <c r="C185" s="72" t="s">
        <v>1164</v>
      </c>
      <c r="D185" s="76" t="s">
        <v>45</v>
      </c>
      <c r="E185" s="74" t="s">
        <v>1289</v>
      </c>
      <c r="F185" s="75" t="s">
        <v>1184</v>
      </c>
      <c r="G185" s="70">
        <v>3996.1593200000002</v>
      </c>
      <c r="H185" s="76" t="str">
        <f>IF(Tabella43[[#This Row],[Consumi anno termico 2024-2025 '[smc']2]]&lt;200000,"inf. 200.000 smc")</f>
        <v>inf. 200.000 smc</v>
      </c>
    </row>
    <row r="186" spans="1:8" ht="17.25" x14ac:dyDescent="0.25">
      <c r="A186" s="70">
        <v>185</v>
      </c>
      <c r="B186" s="71" t="s">
        <v>272</v>
      </c>
      <c r="C186" s="72" t="s">
        <v>1164</v>
      </c>
      <c r="D186" s="76" t="s">
        <v>45</v>
      </c>
      <c r="E186" s="74" t="s">
        <v>1265</v>
      </c>
      <c r="F186" s="75" t="s">
        <v>270</v>
      </c>
      <c r="G186" s="70">
        <v>228037.6</v>
      </c>
      <c r="H186" s="76" t="s">
        <v>72</v>
      </c>
    </row>
    <row r="187" spans="1:8" ht="17.25" x14ac:dyDescent="0.25">
      <c r="A187" s="70">
        <v>186</v>
      </c>
      <c r="B187" s="71" t="s">
        <v>273</v>
      </c>
      <c r="C187" s="72" t="s">
        <v>1164</v>
      </c>
      <c r="D187" s="76" t="s">
        <v>45</v>
      </c>
      <c r="E187" s="74" t="s">
        <v>1284</v>
      </c>
      <c r="F187" s="75" t="s">
        <v>274</v>
      </c>
      <c r="G187" s="70">
        <v>5763.1199808000001</v>
      </c>
      <c r="H187" s="76" t="str">
        <f>IF(Tabella43[[#This Row],[Consumi anno termico 2024-2025 '[smc']2]]&lt;200000,"inf. 200.000 smc")</f>
        <v>inf. 200.000 smc</v>
      </c>
    </row>
    <row r="188" spans="1:8" ht="17.25" x14ac:dyDescent="0.25">
      <c r="A188" s="70">
        <v>187</v>
      </c>
      <c r="B188" s="71" t="s">
        <v>275</v>
      </c>
      <c r="C188" s="72" t="s">
        <v>1164</v>
      </c>
      <c r="D188" s="76" t="s">
        <v>45</v>
      </c>
      <c r="E188" s="74" t="s">
        <v>1281</v>
      </c>
      <c r="F188" s="75" t="s">
        <v>276</v>
      </c>
      <c r="G188" s="70">
        <v>2570.1859279999999</v>
      </c>
      <c r="H188" s="76" t="str">
        <f>IF(Tabella43[[#This Row],[Consumi anno termico 2024-2025 '[smc']2]]&lt;200000,"inf. 200.000 smc")</f>
        <v>inf. 200.000 smc</v>
      </c>
    </row>
    <row r="189" spans="1:8" ht="17.25" x14ac:dyDescent="0.25">
      <c r="A189" s="70">
        <v>188</v>
      </c>
      <c r="B189" s="71" t="s">
        <v>277</v>
      </c>
      <c r="C189" s="72" t="s">
        <v>1164</v>
      </c>
      <c r="D189" s="76" t="s">
        <v>45</v>
      </c>
      <c r="E189" s="74" t="s">
        <v>1268</v>
      </c>
      <c r="F189" s="75" t="s">
        <v>278</v>
      </c>
      <c r="G189" s="70">
        <v>1219.9140552000003</v>
      </c>
      <c r="H189" s="76" t="str">
        <f>IF(Tabella43[[#This Row],[Consumi anno termico 2024-2025 '[smc']2]]&lt;200000,"inf. 200.000 smc")</f>
        <v>inf. 200.000 smc</v>
      </c>
    </row>
    <row r="190" spans="1:8" ht="17.25" x14ac:dyDescent="0.25">
      <c r="A190" s="70">
        <v>189</v>
      </c>
      <c r="B190" s="71" t="s">
        <v>279</v>
      </c>
      <c r="C190" s="72" t="s">
        <v>1164</v>
      </c>
      <c r="D190" s="76" t="s">
        <v>45</v>
      </c>
      <c r="E190" s="74" t="s">
        <v>1278</v>
      </c>
      <c r="F190" s="75" t="s">
        <v>280</v>
      </c>
      <c r="G190" s="70">
        <v>3067.6568175999996</v>
      </c>
      <c r="H190" s="76" t="str">
        <f>IF(Tabella43[[#This Row],[Consumi anno termico 2024-2025 '[smc']2]]&lt;200000,"inf. 200.000 smc")</f>
        <v>inf. 200.000 smc</v>
      </c>
    </row>
    <row r="191" spans="1:8" ht="17.25" x14ac:dyDescent="0.25">
      <c r="A191" s="70">
        <v>190</v>
      </c>
      <c r="B191" s="71" t="s">
        <v>281</v>
      </c>
      <c r="C191" s="72" t="s">
        <v>1164</v>
      </c>
      <c r="D191" s="76" t="s">
        <v>45</v>
      </c>
      <c r="E191" s="74" t="s">
        <v>1280</v>
      </c>
      <c r="F191" s="75" t="s">
        <v>282</v>
      </c>
      <c r="G191" s="70">
        <v>1212.3581879999999</v>
      </c>
      <c r="H191" s="76" t="str">
        <f>IF(Tabella43[[#This Row],[Consumi anno termico 2024-2025 '[smc']2]]&lt;200000,"inf. 200.000 smc")</f>
        <v>inf. 200.000 smc</v>
      </c>
    </row>
    <row r="192" spans="1:8" ht="17.25" x14ac:dyDescent="0.25">
      <c r="A192" s="70">
        <v>191</v>
      </c>
      <c r="B192" s="71" t="s">
        <v>283</v>
      </c>
      <c r="C192" s="72" t="s">
        <v>1164</v>
      </c>
      <c r="D192" s="76" t="s">
        <v>45</v>
      </c>
      <c r="E192" s="74" t="s">
        <v>1283</v>
      </c>
      <c r="F192" s="75" t="s">
        <v>284</v>
      </c>
      <c r="G192" s="70">
        <v>8454</v>
      </c>
      <c r="H192" s="76" t="str">
        <f>IF(Tabella43[[#This Row],[Consumi anno termico 2024-2025 '[smc']2]]&lt;200000,"inf. 200.000 smc")</f>
        <v>inf. 200.000 smc</v>
      </c>
    </row>
    <row r="193" spans="1:8" ht="17.25" x14ac:dyDescent="0.25">
      <c r="A193" s="70">
        <v>192</v>
      </c>
      <c r="B193" s="71" t="s">
        <v>285</v>
      </c>
      <c r="C193" s="72" t="s">
        <v>1164</v>
      </c>
      <c r="D193" s="76" t="s">
        <v>45</v>
      </c>
      <c r="E193" s="74" t="s">
        <v>1282</v>
      </c>
      <c r="F193" s="75" t="s">
        <v>286</v>
      </c>
      <c r="G193" s="70">
        <v>2106.3263904000005</v>
      </c>
      <c r="H193" s="76" t="str">
        <f>IF(Tabella43[[#This Row],[Consumi anno termico 2024-2025 '[smc']2]]&lt;200000,"inf. 200.000 smc")</f>
        <v>inf. 200.000 smc</v>
      </c>
    </row>
    <row r="194" spans="1:8" ht="15" customHeight="1" x14ac:dyDescent="0.25">
      <c r="A194" s="70">
        <v>193</v>
      </c>
      <c r="B194" s="71" t="s">
        <v>287</v>
      </c>
      <c r="C194" s="72" t="s">
        <v>1164</v>
      </c>
      <c r="D194" s="76" t="s">
        <v>45</v>
      </c>
      <c r="E194" s="74" t="s">
        <v>1269</v>
      </c>
      <c r="F194" s="75" t="s">
        <v>288</v>
      </c>
      <c r="G194" s="70">
        <v>3456.7092696000009</v>
      </c>
      <c r="H194" s="76" t="str">
        <f>IF(Tabella43[[#This Row],[Consumi anno termico 2024-2025 '[smc']2]]&lt;200000,"inf. 200.000 smc")</f>
        <v>inf. 200.000 smc</v>
      </c>
    </row>
    <row r="195" spans="1:8" ht="15" customHeight="1" x14ac:dyDescent="0.25">
      <c r="A195" s="70">
        <v>194</v>
      </c>
      <c r="B195" s="71" t="s">
        <v>289</v>
      </c>
      <c r="C195" s="72" t="s">
        <v>1164</v>
      </c>
      <c r="D195" s="76" t="s">
        <v>45</v>
      </c>
      <c r="E195" s="74" t="s">
        <v>1230</v>
      </c>
      <c r="F195" s="75" t="s">
        <v>290</v>
      </c>
      <c r="G195" s="70">
        <v>150000</v>
      </c>
      <c r="H195" s="76" t="str">
        <f>IF(Tabella43[[#This Row],[Consumi anno termico 2024-2025 '[smc']2]]&lt;200000,"inf. 200.000 smc")</f>
        <v>inf. 200.000 smc</v>
      </c>
    </row>
    <row r="196" spans="1:8" ht="15" customHeight="1" x14ac:dyDescent="0.25">
      <c r="A196" s="70">
        <v>195</v>
      </c>
      <c r="B196" s="71" t="s">
        <v>1078</v>
      </c>
      <c r="C196" s="72" t="s">
        <v>1164</v>
      </c>
      <c r="D196" s="76" t="s">
        <v>45</v>
      </c>
      <c r="E196" s="74" t="s">
        <v>1266</v>
      </c>
      <c r="F196" s="75" t="s">
        <v>186</v>
      </c>
      <c r="G196" s="70">
        <v>13269.6</v>
      </c>
      <c r="H196" s="76" t="str">
        <f>IF(Tabella43[[#This Row],[Consumi anno termico 2024-2025 '[smc']2]]&lt;200000,"inf. 200.000 smc")</f>
        <v>inf. 200.000 smc</v>
      </c>
    </row>
    <row r="197" spans="1:8" ht="17.25" x14ac:dyDescent="0.25">
      <c r="A197" s="70">
        <v>196</v>
      </c>
      <c r="B197" s="71" t="s">
        <v>291</v>
      </c>
      <c r="C197" s="72" t="s">
        <v>1164</v>
      </c>
      <c r="D197" s="76" t="s">
        <v>45</v>
      </c>
      <c r="E197" s="74" t="s">
        <v>1310</v>
      </c>
      <c r="F197" s="75" t="s">
        <v>121</v>
      </c>
      <c r="G197" s="70">
        <v>14469.6</v>
      </c>
      <c r="H197" s="76" t="str">
        <f>IF(Tabella43[[#This Row],[Consumi anno termico 2024-2025 '[smc']2]]&lt;200000,"inf. 200.000 smc")</f>
        <v>inf. 200.000 smc</v>
      </c>
    </row>
    <row r="198" spans="1:8" ht="17.25" x14ac:dyDescent="0.25">
      <c r="A198" s="70">
        <v>197</v>
      </c>
      <c r="B198" s="71" t="s">
        <v>292</v>
      </c>
      <c r="C198" s="72" t="s">
        <v>1164</v>
      </c>
      <c r="D198" s="76" t="s">
        <v>45</v>
      </c>
      <c r="E198" s="74" t="s">
        <v>1325</v>
      </c>
      <c r="F198" s="75" t="s">
        <v>293</v>
      </c>
      <c r="G198" s="70">
        <v>375.49441999999993</v>
      </c>
      <c r="H198" s="76" t="str">
        <f>IF(Tabella43[[#This Row],[Consumi anno termico 2024-2025 '[smc']2]]&lt;200000,"inf. 200.000 smc")</f>
        <v>inf. 200.000 smc</v>
      </c>
    </row>
    <row r="199" spans="1:8" ht="17.25" x14ac:dyDescent="0.25">
      <c r="A199" s="70">
        <v>198</v>
      </c>
      <c r="B199" s="71" t="s">
        <v>294</v>
      </c>
      <c r="C199" s="72" t="s">
        <v>1164</v>
      </c>
      <c r="D199" s="76" t="s">
        <v>45</v>
      </c>
      <c r="E199" s="74" t="s">
        <v>1291</v>
      </c>
      <c r="F199" s="75" t="s">
        <v>295</v>
      </c>
      <c r="G199" s="70">
        <v>4420.9597631999995</v>
      </c>
      <c r="H199" s="76" t="str">
        <f>IF(Tabella43[[#This Row],[Consumi anno termico 2024-2025 '[smc']2]]&lt;200000,"inf. 200.000 smc")</f>
        <v>inf. 200.000 smc</v>
      </c>
    </row>
    <row r="200" spans="1:8" ht="17.25" x14ac:dyDescent="0.25">
      <c r="A200" s="70">
        <v>199</v>
      </c>
      <c r="B200" s="71" t="s">
        <v>296</v>
      </c>
      <c r="C200" s="72" t="s">
        <v>1164</v>
      </c>
      <c r="D200" s="76" t="s">
        <v>45</v>
      </c>
      <c r="E200" s="74" t="s">
        <v>1249</v>
      </c>
      <c r="F200" s="75" t="s">
        <v>297</v>
      </c>
      <c r="G200" s="70">
        <v>3799.3398871999998</v>
      </c>
      <c r="H200" s="76" t="str">
        <f>IF(Tabella43[[#This Row],[Consumi anno termico 2024-2025 '[smc']2]]&lt;200000,"inf. 200.000 smc")</f>
        <v>inf. 200.000 smc</v>
      </c>
    </row>
    <row r="201" spans="1:8" ht="17.25" x14ac:dyDescent="0.25">
      <c r="A201" s="70">
        <v>200</v>
      </c>
      <c r="B201" s="71" t="s">
        <v>298</v>
      </c>
      <c r="C201" s="72" t="s">
        <v>1164</v>
      </c>
      <c r="D201" s="76" t="s">
        <v>45</v>
      </c>
      <c r="E201" s="74" t="s">
        <v>1324</v>
      </c>
      <c r="F201" s="75" t="s">
        <v>177</v>
      </c>
      <c r="G201" s="70">
        <v>7878.13</v>
      </c>
      <c r="H201" s="76" t="str">
        <f>IF(Tabella43[[#This Row],[Consumi anno termico 2024-2025 '[smc']2]]&lt;200000,"inf. 200.000 smc")</f>
        <v>inf. 200.000 smc</v>
      </c>
    </row>
    <row r="202" spans="1:8" ht="17.25" x14ac:dyDescent="0.25">
      <c r="A202" s="70">
        <v>201</v>
      </c>
      <c r="B202" s="71" t="s">
        <v>299</v>
      </c>
      <c r="C202" s="72" t="s">
        <v>1164</v>
      </c>
      <c r="D202" s="76" t="s">
        <v>45</v>
      </c>
      <c r="E202" s="74" t="s">
        <v>1288</v>
      </c>
      <c r="F202" s="75" t="s">
        <v>300</v>
      </c>
      <c r="G202" s="70">
        <v>8778</v>
      </c>
      <c r="H202" s="76" t="str">
        <f>IF(Tabella43[[#This Row],[Consumi anno termico 2024-2025 '[smc']2]]&lt;200000,"inf. 200.000 smc")</f>
        <v>inf. 200.000 smc</v>
      </c>
    </row>
    <row r="203" spans="1:8" ht="17.25" x14ac:dyDescent="0.25">
      <c r="A203" s="70">
        <v>202</v>
      </c>
      <c r="B203" s="71" t="s">
        <v>310</v>
      </c>
      <c r="C203" s="72" t="s">
        <v>311</v>
      </c>
      <c r="D203" s="76" t="s">
        <v>45</v>
      </c>
      <c r="E203" s="74" t="s">
        <v>1258</v>
      </c>
      <c r="F203" s="75" t="s">
        <v>210</v>
      </c>
      <c r="G203" s="70">
        <v>3150</v>
      </c>
      <c r="H203" s="76" t="str">
        <f>IF(Tabella43[[#This Row],[Consumi anno termico 2024-2025 '[smc']2]]&lt;200000,"inf. 200.000 smc")</f>
        <v>inf. 200.000 smc</v>
      </c>
    </row>
    <row r="204" spans="1:8" ht="17.25" x14ac:dyDescent="0.25">
      <c r="A204" s="70">
        <v>203</v>
      </c>
      <c r="B204" s="71" t="s">
        <v>312</v>
      </c>
      <c r="C204" s="72" t="s">
        <v>311</v>
      </c>
      <c r="D204" s="76" t="s">
        <v>45</v>
      </c>
      <c r="E204" s="74" t="s">
        <v>1258</v>
      </c>
      <c r="F204" s="75" t="s">
        <v>210</v>
      </c>
      <c r="G204" s="70">
        <v>958762</v>
      </c>
      <c r="H204" s="76" t="s">
        <v>72</v>
      </c>
    </row>
    <row r="205" spans="1:8" ht="17.25" x14ac:dyDescent="0.25">
      <c r="A205" s="70">
        <v>204</v>
      </c>
      <c r="B205" s="71" t="s">
        <v>313</v>
      </c>
      <c r="C205" s="72" t="s">
        <v>311</v>
      </c>
      <c r="D205" s="76" t="s">
        <v>45</v>
      </c>
      <c r="E205" s="74" t="s">
        <v>1331</v>
      </c>
      <c r="F205" s="75" t="s">
        <v>210</v>
      </c>
      <c r="G205" s="70">
        <v>4352.8</v>
      </c>
      <c r="H205" s="76" t="str">
        <f>IF(Tabella43[[#This Row],[Consumi anno termico 2024-2025 '[smc']2]]&lt;200000,"inf. 200.000 smc")</f>
        <v>inf. 200.000 smc</v>
      </c>
    </row>
    <row r="206" spans="1:8" ht="17.25" x14ac:dyDescent="0.25">
      <c r="A206" s="70">
        <v>205</v>
      </c>
      <c r="B206" s="71" t="s">
        <v>314</v>
      </c>
      <c r="C206" s="72" t="s">
        <v>1165</v>
      </c>
      <c r="D206" s="76" t="s">
        <v>0</v>
      </c>
      <c r="E206" s="74" t="s">
        <v>1332</v>
      </c>
      <c r="F206" s="75" t="s">
        <v>40</v>
      </c>
      <c r="G206" s="70">
        <v>6616</v>
      </c>
      <c r="H206" s="76" t="str">
        <f>IF(Tabella43[[#This Row],[Consumi anno termico 2024-2025 '[smc']2]]&lt;200000,"inf. 200.000 smc")</f>
        <v>inf. 200.000 smc</v>
      </c>
    </row>
    <row r="207" spans="1:8" ht="17.25" x14ac:dyDescent="0.25">
      <c r="A207" s="70">
        <v>206</v>
      </c>
      <c r="B207" s="71" t="s">
        <v>315</v>
      </c>
      <c r="C207" s="72" t="s">
        <v>1165</v>
      </c>
      <c r="D207" s="76" t="s">
        <v>0</v>
      </c>
      <c r="E207" s="74" t="s">
        <v>1333</v>
      </c>
      <c r="F207" s="75" t="s">
        <v>48</v>
      </c>
      <c r="G207" s="70">
        <v>15220.8</v>
      </c>
      <c r="H207" s="76" t="str">
        <f>IF(Tabella43[[#This Row],[Consumi anno termico 2024-2025 '[smc']2]]&lt;200000,"inf. 200.000 smc")</f>
        <v>inf. 200.000 smc</v>
      </c>
    </row>
    <row r="208" spans="1:8" ht="17.25" x14ac:dyDescent="0.25">
      <c r="A208" s="70">
        <v>207</v>
      </c>
      <c r="B208" s="71" t="s">
        <v>316</v>
      </c>
      <c r="C208" s="72" t="s">
        <v>1165</v>
      </c>
      <c r="D208" s="76" t="s">
        <v>0</v>
      </c>
      <c r="E208" s="74" t="s">
        <v>1332</v>
      </c>
      <c r="F208" s="75" t="s">
        <v>40</v>
      </c>
      <c r="G208" s="70">
        <v>13822.4</v>
      </c>
      <c r="H208" s="76" t="str">
        <f>IF(Tabella43[[#This Row],[Consumi anno termico 2024-2025 '[smc']2]]&lt;200000,"inf. 200.000 smc")</f>
        <v>inf. 200.000 smc</v>
      </c>
    </row>
    <row r="209" spans="1:8" ht="17.25" x14ac:dyDescent="0.25">
      <c r="A209" s="70">
        <v>208</v>
      </c>
      <c r="B209" s="71" t="s">
        <v>349</v>
      </c>
      <c r="C209" s="72" t="s">
        <v>1168</v>
      </c>
      <c r="D209" s="76" t="s">
        <v>2</v>
      </c>
      <c r="E209" s="74" t="s">
        <v>1335</v>
      </c>
      <c r="F209" s="75" t="s">
        <v>194</v>
      </c>
      <c r="G209" s="70">
        <v>8367.2000000000007</v>
      </c>
      <c r="H209" s="76" t="str">
        <f>IF(Tabella43[[#This Row],[Consumi anno termico 2024-2025 '[smc']2]]&lt;200000,"inf. 200.000 smc")</f>
        <v>inf. 200.000 smc</v>
      </c>
    </row>
    <row r="210" spans="1:8" ht="17.25" x14ac:dyDescent="0.25">
      <c r="A210" s="70">
        <v>209</v>
      </c>
      <c r="B210" s="71" t="s">
        <v>350</v>
      </c>
      <c r="C210" s="72" t="s">
        <v>1168</v>
      </c>
      <c r="D210" s="76" t="s">
        <v>2</v>
      </c>
      <c r="E210" s="74" t="s">
        <v>1337</v>
      </c>
      <c r="F210" s="75" t="s">
        <v>194</v>
      </c>
      <c r="G210" s="70">
        <v>4000</v>
      </c>
      <c r="H210" s="76" t="str">
        <f>IF(Tabella43[[#This Row],[Consumi anno termico 2024-2025 '[smc']2]]&lt;200000,"inf. 200.000 smc")</f>
        <v>inf. 200.000 smc</v>
      </c>
    </row>
    <row r="211" spans="1:8" ht="17.25" x14ac:dyDescent="0.25">
      <c r="A211" s="70">
        <v>210</v>
      </c>
      <c r="B211" s="71" t="s">
        <v>351</v>
      </c>
      <c r="C211" s="72" t="s">
        <v>1168</v>
      </c>
      <c r="D211" s="76" t="s">
        <v>2</v>
      </c>
      <c r="E211" s="74" t="s">
        <v>1336</v>
      </c>
      <c r="F211" s="75" t="s">
        <v>194</v>
      </c>
      <c r="G211" s="70">
        <v>4000</v>
      </c>
      <c r="H211" s="76" t="str">
        <f>IF(Tabella43[[#This Row],[Consumi anno termico 2024-2025 '[smc']2]]&lt;200000,"inf. 200.000 smc")</f>
        <v>inf. 200.000 smc</v>
      </c>
    </row>
    <row r="212" spans="1:8" ht="17.25" x14ac:dyDescent="0.25">
      <c r="A212" s="70">
        <v>211</v>
      </c>
      <c r="B212" s="71" t="s">
        <v>352</v>
      </c>
      <c r="C212" s="72" t="s">
        <v>1168</v>
      </c>
      <c r="D212" s="76" t="s">
        <v>2</v>
      </c>
      <c r="E212" s="74" t="s">
        <v>1334</v>
      </c>
      <c r="F212" s="75" t="s">
        <v>194</v>
      </c>
      <c r="G212" s="70">
        <v>28972</v>
      </c>
      <c r="H212" s="76" t="str">
        <f>IF(Tabella43[[#This Row],[Consumi anno termico 2024-2025 '[smc']2]]&lt;200000,"inf. 200.000 smc")</f>
        <v>inf. 200.000 smc</v>
      </c>
    </row>
    <row r="213" spans="1:8" ht="17.25" x14ac:dyDescent="0.25">
      <c r="A213" s="70">
        <v>212</v>
      </c>
      <c r="B213" s="71" t="s">
        <v>353</v>
      </c>
      <c r="C213" s="72" t="s">
        <v>1168</v>
      </c>
      <c r="D213" s="76" t="s">
        <v>2</v>
      </c>
      <c r="E213" s="74" t="s">
        <v>1289</v>
      </c>
      <c r="F213" s="75" t="s">
        <v>194</v>
      </c>
      <c r="G213" s="70">
        <v>5000</v>
      </c>
      <c r="H213" s="76" t="str">
        <f>IF(Tabella43[[#This Row],[Consumi anno termico 2024-2025 '[smc']2]]&lt;200000,"inf. 200.000 smc")</f>
        <v>inf. 200.000 smc</v>
      </c>
    </row>
    <row r="214" spans="1:8" ht="17.25" x14ac:dyDescent="0.25">
      <c r="A214" s="70">
        <v>213</v>
      </c>
      <c r="B214" s="71" t="s">
        <v>1091</v>
      </c>
      <c r="C214" s="72" t="s">
        <v>1168</v>
      </c>
      <c r="D214" s="76" t="s">
        <v>2</v>
      </c>
      <c r="E214" s="74" t="s">
        <v>1338</v>
      </c>
      <c r="F214" s="75" t="s">
        <v>194</v>
      </c>
      <c r="G214" s="70">
        <v>4270.3999999999996</v>
      </c>
      <c r="H214" s="76" t="str">
        <f>IF(Tabella43[[#This Row],[Consumi anno termico 2024-2025 '[smc']2]]&lt;200000,"inf. 200.000 smc")</f>
        <v>inf. 200.000 smc</v>
      </c>
    </row>
    <row r="215" spans="1:8" ht="17.25" x14ac:dyDescent="0.25">
      <c r="A215" s="70">
        <v>214</v>
      </c>
      <c r="B215" s="71" t="s">
        <v>322</v>
      </c>
      <c r="C215" s="72" t="s">
        <v>321</v>
      </c>
      <c r="D215" s="76" t="s">
        <v>2</v>
      </c>
      <c r="E215" s="74" t="s">
        <v>1339</v>
      </c>
      <c r="F215" s="75" t="s">
        <v>135</v>
      </c>
      <c r="G215" s="70">
        <v>1521.526932</v>
      </c>
      <c r="H215" s="76" t="str">
        <f>IF(Tabella43[[#This Row],[Consumi anno termico 2024-2025 '[smc']2]]&lt;200000,"inf. 200.000 smc")</f>
        <v>inf. 200.000 smc</v>
      </c>
    </row>
    <row r="216" spans="1:8" ht="17.25" x14ac:dyDescent="0.25">
      <c r="A216" s="70">
        <v>215</v>
      </c>
      <c r="B216" s="71" t="s">
        <v>323</v>
      </c>
      <c r="C216" s="72" t="s">
        <v>321</v>
      </c>
      <c r="D216" s="76" t="s">
        <v>2</v>
      </c>
      <c r="E216" s="74" t="s">
        <v>1339</v>
      </c>
      <c r="F216" s="75" t="s">
        <v>135</v>
      </c>
      <c r="G216" s="70">
        <v>27968.799999999999</v>
      </c>
      <c r="H216" s="76" t="str">
        <f>IF(Tabella43[[#This Row],[Consumi anno termico 2024-2025 '[smc']2]]&lt;200000,"inf. 200.000 smc")</f>
        <v>inf. 200.000 smc</v>
      </c>
    </row>
    <row r="217" spans="1:8" ht="17.25" x14ac:dyDescent="0.25">
      <c r="A217" s="70">
        <v>216</v>
      </c>
      <c r="B217" s="71" t="s">
        <v>324</v>
      </c>
      <c r="C217" s="72" t="s">
        <v>321</v>
      </c>
      <c r="D217" s="76" t="s">
        <v>2</v>
      </c>
      <c r="E217" s="74" t="s">
        <v>1342</v>
      </c>
      <c r="F217" s="75" t="s">
        <v>135</v>
      </c>
      <c r="G217" s="70">
        <v>4431.1352464000001</v>
      </c>
      <c r="H217" s="76" t="str">
        <f>IF(Tabella43[[#This Row],[Consumi anno termico 2024-2025 '[smc']2]]&lt;200000,"inf. 200.000 smc")</f>
        <v>inf. 200.000 smc</v>
      </c>
    </row>
    <row r="218" spans="1:8" ht="17.25" x14ac:dyDescent="0.25">
      <c r="A218" s="70">
        <v>217</v>
      </c>
      <c r="B218" s="71" t="s">
        <v>325</v>
      </c>
      <c r="C218" s="72" t="s">
        <v>321</v>
      </c>
      <c r="D218" s="76" t="s">
        <v>2</v>
      </c>
      <c r="E218" s="74" t="s">
        <v>1351</v>
      </c>
      <c r="F218" s="75" t="s">
        <v>135</v>
      </c>
      <c r="G218" s="70">
        <v>12429.6</v>
      </c>
      <c r="H218" s="76" t="str">
        <f>IF(Tabella43[[#This Row],[Consumi anno termico 2024-2025 '[smc']2]]&lt;200000,"inf. 200.000 smc")</f>
        <v>inf. 200.000 smc</v>
      </c>
    </row>
    <row r="219" spans="1:8" ht="17.25" x14ac:dyDescent="0.25">
      <c r="A219" s="70">
        <v>218</v>
      </c>
      <c r="B219" s="71" t="s">
        <v>326</v>
      </c>
      <c r="C219" s="72" t="s">
        <v>321</v>
      </c>
      <c r="D219" s="76" t="s">
        <v>2</v>
      </c>
      <c r="E219" s="74" t="s">
        <v>1341</v>
      </c>
      <c r="F219" s="75" t="s">
        <v>135</v>
      </c>
      <c r="G219" s="70">
        <v>15652</v>
      </c>
      <c r="H219" s="76" t="str">
        <f>IF(Tabella43[[#This Row],[Consumi anno termico 2024-2025 '[smc']2]]&lt;200000,"inf. 200.000 smc")</f>
        <v>inf. 200.000 smc</v>
      </c>
    </row>
    <row r="220" spans="1:8" ht="17.25" x14ac:dyDescent="0.25">
      <c r="A220" s="70">
        <v>219</v>
      </c>
      <c r="B220" s="71" t="s">
        <v>327</v>
      </c>
      <c r="C220" s="72" t="s">
        <v>321</v>
      </c>
      <c r="D220" s="76" t="s">
        <v>2</v>
      </c>
      <c r="E220" s="74" t="s">
        <v>1341</v>
      </c>
      <c r="F220" s="75" t="s">
        <v>135</v>
      </c>
      <c r="G220" s="70">
        <v>412.89222719999998</v>
      </c>
      <c r="H220" s="76" t="str">
        <f>IF(Tabella43[[#This Row],[Consumi anno termico 2024-2025 '[smc']2]]&lt;200000,"inf. 200.000 smc")</f>
        <v>inf. 200.000 smc</v>
      </c>
    </row>
    <row r="221" spans="1:8" ht="17.25" x14ac:dyDescent="0.25">
      <c r="A221" s="70">
        <v>220</v>
      </c>
      <c r="B221" s="71" t="s">
        <v>328</v>
      </c>
      <c r="C221" s="72" t="s">
        <v>321</v>
      </c>
      <c r="D221" s="76" t="s">
        <v>2</v>
      </c>
      <c r="E221" s="74" t="s">
        <v>1341</v>
      </c>
      <c r="F221" s="75" t="s">
        <v>135</v>
      </c>
      <c r="G221" s="70">
        <v>4.4424143999999997</v>
      </c>
      <c r="H221" s="76" t="str">
        <f>IF(Tabella43[[#This Row],[Consumi anno termico 2024-2025 '[smc']2]]&lt;200000,"inf. 200.000 smc")</f>
        <v>inf. 200.000 smc</v>
      </c>
    </row>
    <row r="222" spans="1:8" ht="17.25" x14ac:dyDescent="0.25">
      <c r="A222" s="70">
        <v>221</v>
      </c>
      <c r="B222" s="71" t="s">
        <v>329</v>
      </c>
      <c r="C222" s="72" t="s">
        <v>321</v>
      </c>
      <c r="D222" s="76" t="s">
        <v>2</v>
      </c>
      <c r="E222" s="74" t="s">
        <v>1349</v>
      </c>
      <c r="F222" s="75" t="s">
        <v>135</v>
      </c>
      <c r="G222" s="70">
        <v>7999</v>
      </c>
      <c r="H222" s="76" t="str">
        <f>IF(Tabella43[[#This Row],[Consumi anno termico 2024-2025 '[smc']2]]&lt;200000,"inf. 200.000 smc")</f>
        <v>inf. 200.000 smc</v>
      </c>
    </row>
    <row r="223" spans="1:8" ht="17.25" x14ac:dyDescent="0.25">
      <c r="A223" s="70">
        <v>222</v>
      </c>
      <c r="B223" s="71" t="s">
        <v>330</v>
      </c>
      <c r="C223" s="72" t="s">
        <v>321</v>
      </c>
      <c r="D223" s="76" t="s">
        <v>2</v>
      </c>
      <c r="E223" s="74" t="s">
        <v>1304</v>
      </c>
      <c r="F223" s="75" t="s">
        <v>135</v>
      </c>
      <c r="G223" s="70">
        <v>4300</v>
      </c>
      <c r="H223" s="76" t="str">
        <f>IF(Tabella43[[#This Row],[Consumi anno termico 2024-2025 '[smc']2]]&lt;200000,"inf. 200.000 smc")</f>
        <v>inf. 200.000 smc</v>
      </c>
    </row>
    <row r="224" spans="1:8" ht="17.25" x14ac:dyDescent="0.25">
      <c r="A224" s="70">
        <v>223</v>
      </c>
      <c r="B224" s="71" t="s">
        <v>331</v>
      </c>
      <c r="C224" s="72" t="s">
        <v>321</v>
      </c>
      <c r="D224" s="76" t="s">
        <v>2</v>
      </c>
      <c r="E224" s="74" t="s">
        <v>1346</v>
      </c>
      <c r="F224" s="75" t="s">
        <v>135</v>
      </c>
      <c r="G224" s="70">
        <v>3455</v>
      </c>
      <c r="H224" s="76" t="str">
        <f>IF(Tabella43[[#This Row],[Consumi anno termico 2024-2025 '[smc']2]]&lt;200000,"inf. 200.000 smc")</f>
        <v>inf. 200.000 smc</v>
      </c>
    </row>
    <row r="225" spans="1:8" ht="17.25" x14ac:dyDescent="0.25">
      <c r="A225" s="70">
        <v>224</v>
      </c>
      <c r="B225" s="71" t="s">
        <v>332</v>
      </c>
      <c r="C225" s="72" t="s">
        <v>321</v>
      </c>
      <c r="D225" s="76" t="s">
        <v>2</v>
      </c>
      <c r="E225" s="74" t="s">
        <v>1344</v>
      </c>
      <c r="F225" s="75" t="s">
        <v>135</v>
      </c>
      <c r="G225" s="70">
        <v>2344</v>
      </c>
      <c r="H225" s="76" t="str">
        <f>IF(Tabella43[[#This Row],[Consumi anno termico 2024-2025 '[smc']2]]&lt;200000,"inf. 200.000 smc")</f>
        <v>inf. 200.000 smc</v>
      </c>
    </row>
    <row r="226" spans="1:8" ht="17.25" x14ac:dyDescent="0.25">
      <c r="A226" s="70">
        <v>225</v>
      </c>
      <c r="B226" s="71" t="s">
        <v>1083</v>
      </c>
      <c r="C226" s="72" t="s">
        <v>321</v>
      </c>
      <c r="D226" s="76" t="s">
        <v>2</v>
      </c>
      <c r="E226" s="74" t="s">
        <v>1344</v>
      </c>
      <c r="F226" s="75" t="s">
        <v>135</v>
      </c>
      <c r="G226" s="70">
        <v>2445.6</v>
      </c>
      <c r="H226" s="76" t="str">
        <f>IF(Tabella43[[#This Row],[Consumi anno termico 2024-2025 '[smc']2]]&lt;200000,"inf. 200.000 smc")</f>
        <v>inf. 200.000 smc</v>
      </c>
    </row>
    <row r="227" spans="1:8" ht="17.25" x14ac:dyDescent="0.25">
      <c r="A227" s="70">
        <v>226</v>
      </c>
      <c r="B227" s="71" t="s">
        <v>333</v>
      </c>
      <c r="C227" s="72" t="s">
        <v>321</v>
      </c>
      <c r="D227" s="76" t="s">
        <v>2</v>
      </c>
      <c r="E227" s="74" t="s">
        <v>1340</v>
      </c>
      <c r="F227" s="75" t="s">
        <v>135</v>
      </c>
      <c r="G227" s="70">
        <v>12936</v>
      </c>
      <c r="H227" s="76" t="str">
        <f>IF(Tabella43[[#This Row],[Consumi anno termico 2024-2025 '[smc']2]]&lt;200000,"inf. 200.000 smc")</f>
        <v>inf. 200.000 smc</v>
      </c>
    </row>
    <row r="228" spans="1:8" ht="17.25" x14ac:dyDescent="0.25">
      <c r="A228" s="70">
        <v>227</v>
      </c>
      <c r="B228" s="71" t="s">
        <v>334</v>
      </c>
      <c r="C228" s="72" t="s">
        <v>321</v>
      </c>
      <c r="D228" s="76" t="s">
        <v>2</v>
      </c>
      <c r="E228" s="74" t="s">
        <v>1340</v>
      </c>
      <c r="F228" s="75" t="s">
        <v>135</v>
      </c>
      <c r="G228" s="70">
        <v>287.48929040000002</v>
      </c>
      <c r="H228" s="76" t="str">
        <f>IF(Tabella43[[#This Row],[Consumi anno termico 2024-2025 '[smc']2]]&lt;200000,"inf. 200.000 smc")</f>
        <v>inf. 200.000 smc</v>
      </c>
    </row>
    <row r="229" spans="1:8" ht="17.25" x14ac:dyDescent="0.25">
      <c r="A229" s="70">
        <v>228</v>
      </c>
      <c r="B229" s="71" t="s">
        <v>335</v>
      </c>
      <c r="C229" s="72" t="s">
        <v>321</v>
      </c>
      <c r="D229" s="76" t="s">
        <v>2</v>
      </c>
      <c r="E229" s="74" t="s">
        <v>1343</v>
      </c>
      <c r="F229" s="75" t="s">
        <v>135</v>
      </c>
      <c r="G229" s="70">
        <v>36600.800000000003</v>
      </c>
      <c r="H229" s="76" t="str">
        <f>IF(Tabella43[[#This Row],[Consumi anno termico 2024-2025 '[smc']2]]&lt;200000,"inf. 200.000 smc")</f>
        <v>inf. 200.000 smc</v>
      </c>
    </row>
    <row r="230" spans="1:8" ht="17.25" x14ac:dyDescent="0.25">
      <c r="A230" s="70">
        <v>229</v>
      </c>
      <c r="B230" s="71" t="s">
        <v>336</v>
      </c>
      <c r="C230" s="72" t="s">
        <v>321</v>
      </c>
      <c r="D230" s="76" t="s">
        <v>2</v>
      </c>
      <c r="E230" s="74" t="s">
        <v>1343</v>
      </c>
      <c r="F230" s="75" t="s">
        <v>135</v>
      </c>
      <c r="G230" s="70">
        <v>211.75508639999998</v>
      </c>
      <c r="H230" s="76" t="str">
        <f>IF(Tabella43[[#This Row],[Consumi anno termico 2024-2025 '[smc']2]]&lt;200000,"inf. 200.000 smc")</f>
        <v>inf. 200.000 smc</v>
      </c>
    </row>
    <row r="231" spans="1:8" ht="17.25" x14ac:dyDescent="0.25">
      <c r="A231" s="70">
        <v>230</v>
      </c>
      <c r="B231" s="71" t="s">
        <v>337</v>
      </c>
      <c r="C231" s="72" t="s">
        <v>321</v>
      </c>
      <c r="D231" s="76" t="s">
        <v>2</v>
      </c>
      <c r="E231" s="74" t="s">
        <v>1345</v>
      </c>
      <c r="F231" s="75" t="s">
        <v>135</v>
      </c>
      <c r="G231" s="70">
        <v>23.2</v>
      </c>
      <c r="H231" s="76" t="str">
        <f>IF(Tabella43[[#This Row],[Consumi anno termico 2024-2025 '[smc']2]]&lt;200000,"inf. 200.000 smc")</f>
        <v>inf. 200.000 smc</v>
      </c>
    </row>
    <row r="232" spans="1:8" ht="17.25" x14ac:dyDescent="0.25">
      <c r="A232" s="70">
        <v>231</v>
      </c>
      <c r="B232" s="71" t="s">
        <v>338</v>
      </c>
      <c r="C232" s="72" t="s">
        <v>321</v>
      </c>
      <c r="D232" s="76" t="s">
        <v>2</v>
      </c>
      <c r="E232" s="74" t="s">
        <v>1346</v>
      </c>
      <c r="F232" s="75" t="s">
        <v>135</v>
      </c>
      <c r="G232" s="70">
        <v>32959.199999999997</v>
      </c>
      <c r="H232" s="76" t="str">
        <f>IF(Tabella43[[#This Row],[Consumi anno termico 2024-2025 '[smc']2]]&lt;200000,"inf. 200.000 smc")</f>
        <v>inf. 200.000 smc</v>
      </c>
    </row>
    <row r="233" spans="1:8" ht="17.25" x14ac:dyDescent="0.25">
      <c r="A233" s="70">
        <v>232</v>
      </c>
      <c r="B233" s="71" t="s">
        <v>339</v>
      </c>
      <c r="C233" s="72" t="s">
        <v>321</v>
      </c>
      <c r="D233" s="76" t="s">
        <v>2</v>
      </c>
      <c r="E233" s="74" t="s">
        <v>1347</v>
      </c>
      <c r="F233" s="75" t="s">
        <v>135</v>
      </c>
      <c r="G233" s="70">
        <v>3037.8710471999998</v>
      </c>
      <c r="H233" s="76" t="str">
        <f>IF(Tabella43[[#This Row],[Consumi anno termico 2024-2025 '[smc']2]]&lt;200000,"inf. 200.000 smc")</f>
        <v>inf. 200.000 smc</v>
      </c>
    </row>
    <row r="234" spans="1:8" ht="17.25" x14ac:dyDescent="0.25">
      <c r="A234" s="70">
        <v>233</v>
      </c>
      <c r="B234" s="71" t="s">
        <v>340</v>
      </c>
      <c r="C234" s="72" t="s">
        <v>321</v>
      </c>
      <c r="D234" s="76" t="s">
        <v>2</v>
      </c>
      <c r="E234" s="74" t="s">
        <v>1350</v>
      </c>
      <c r="F234" s="75" t="s">
        <v>135</v>
      </c>
      <c r="G234" s="70">
        <v>2091.6367799999998</v>
      </c>
      <c r="H234" s="76" t="str">
        <f>IF(Tabella43[[#This Row],[Consumi anno termico 2024-2025 '[smc']2]]&lt;200000,"inf. 200.000 smc")</f>
        <v>inf. 200.000 smc</v>
      </c>
    </row>
    <row r="235" spans="1:8" ht="17.25" x14ac:dyDescent="0.25">
      <c r="A235" s="70">
        <v>234</v>
      </c>
      <c r="B235" s="71" t="s">
        <v>341</v>
      </c>
      <c r="C235" s="72" t="s">
        <v>321</v>
      </c>
      <c r="D235" s="76" t="s">
        <v>2</v>
      </c>
      <c r="E235" s="74" t="s">
        <v>1348</v>
      </c>
      <c r="F235" s="75" t="s">
        <v>135</v>
      </c>
      <c r="G235" s="70">
        <v>12600</v>
      </c>
      <c r="H235" s="76" t="str">
        <f>IF(Tabella43[[#This Row],[Consumi anno termico 2024-2025 '[smc']2]]&lt;200000,"inf. 200.000 smc")</f>
        <v>inf. 200.000 smc</v>
      </c>
    </row>
    <row r="236" spans="1:8" ht="17.25" x14ac:dyDescent="0.25">
      <c r="A236" s="70">
        <v>235</v>
      </c>
      <c r="B236" s="71" t="s">
        <v>342</v>
      </c>
      <c r="C236" s="72" t="s">
        <v>343</v>
      </c>
      <c r="D236" s="76" t="s">
        <v>2</v>
      </c>
      <c r="E236" s="74" t="s">
        <v>1354</v>
      </c>
      <c r="F236" s="75" t="s">
        <v>344</v>
      </c>
      <c r="G236" s="70">
        <v>3456</v>
      </c>
      <c r="H236" s="76" t="str">
        <f>IF(Tabella43[[#This Row],[Consumi anno termico 2024-2025 '[smc']2]]&lt;200000,"inf. 200.000 smc")</f>
        <v>inf. 200.000 smc</v>
      </c>
    </row>
    <row r="237" spans="1:8" ht="17.25" x14ac:dyDescent="0.25">
      <c r="A237" s="70">
        <v>236</v>
      </c>
      <c r="B237" s="71" t="s">
        <v>345</v>
      </c>
      <c r="C237" s="72" t="s">
        <v>343</v>
      </c>
      <c r="D237" s="76" t="s">
        <v>2</v>
      </c>
      <c r="E237" s="74" t="s">
        <v>1352</v>
      </c>
      <c r="F237" s="75" t="s">
        <v>344</v>
      </c>
      <c r="G237" s="70">
        <v>629.57475840000006</v>
      </c>
      <c r="H237" s="76" t="str">
        <f>IF(Tabella43[[#This Row],[Consumi anno termico 2024-2025 '[smc']2]]&lt;200000,"inf. 200.000 smc")</f>
        <v>inf. 200.000 smc</v>
      </c>
    </row>
    <row r="238" spans="1:8" ht="17.25" x14ac:dyDescent="0.25">
      <c r="A238" s="70">
        <v>237</v>
      </c>
      <c r="B238" s="71" t="s">
        <v>346</v>
      </c>
      <c r="C238" s="72" t="s">
        <v>343</v>
      </c>
      <c r="D238" s="76" t="s">
        <v>2</v>
      </c>
      <c r="E238" s="74" t="s">
        <v>1352</v>
      </c>
      <c r="F238" s="75" t="s">
        <v>344</v>
      </c>
      <c r="G238" s="70">
        <v>15102.4</v>
      </c>
      <c r="H238" s="76" t="str">
        <f>IF(Tabella43[[#This Row],[Consumi anno termico 2024-2025 '[smc']2]]&lt;200000,"inf. 200.000 smc")</f>
        <v>inf. 200.000 smc</v>
      </c>
    </row>
    <row r="239" spans="1:8" ht="17.25" x14ac:dyDescent="0.25">
      <c r="A239" s="70">
        <v>238</v>
      </c>
      <c r="B239" s="71" t="s">
        <v>347</v>
      </c>
      <c r="C239" s="72" t="s">
        <v>343</v>
      </c>
      <c r="D239" s="76" t="s">
        <v>2</v>
      </c>
      <c r="E239" s="74" t="s">
        <v>1352</v>
      </c>
      <c r="F239" s="75" t="s">
        <v>344</v>
      </c>
      <c r="G239" s="70">
        <v>3929.6</v>
      </c>
      <c r="H239" s="76" t="str">
        <f>IF(Tabella43[[#This Row],[Consumi anno termico 2024-2025 '[smc']2]]&lt;200000,"inf. 200.000 smc")</f>
        <v>inf. 200.000 smc</v>
      </c>
    </row>
    <row r="240" spans="1:8" ht="17.25" x14ac:dyDescent="0.25">
      <c r="A240" s="70">
        <v>239</v>
      </c>
      <c r="B240" s="71" t="s">
        <v>348</v>
      </c>
      <c r="C240" s="72" t="s">
        <v>343</v>
      </c>
      <c r="D240" s="76" t="s">
        <v>2</v>
      </c>
      <c r="E240" s="74" t="s">
        <v>1353</v>
      </c>
      <c r="F240" s="75" t="s">
        <v>344</v>
      </c>
      <c r="G240" s="70">
        <v>5226.3999999999996</v>
      </c>
      <c r="H240" s="76" t="str">
        <f>IF(Tabella43[[#This Row],[Consumi anno termico 2024-2025 '[smc']2]]&lt;200000,"inf. 200.000 smc")</f>
        <v>inf. 200.000 smc</v>
      </c>
    </row>
    <row r="241" spans="1:8" ht="17.25" x14ac:dyDescent="0.25">
      <c r="A241" s="70">
        <v>240</v>
      </c>
      <c r="B241" s="71" t="s">
        <v>1126</v>
      </c>
      <c r="C241" s="72" t="s">
        <v>1175</v>
      </c>
      <c r="D241" s="76" t="s">
        <v>2</v>
      </c>
      <c r="E241" s="74" t="s">
        <v>1358</v>
      </c>
      <c r="F241" s="75" t="s">
        <v>147</v>
      </c>
      <c r="G241" s="70">
        <v>4836</v>
      </c>
      <c r="H241" s="76" t="str">
        <f>IF(Tabella43[[#This Row],[Consumi anno termico 2024-2025 '[smc']2]]&lt;200000,"inf. 200.000 smc")</f>
        <v>inf. 200.000 smc</v>
      </c>
    </row>
    <row r="242" spans="1:8" ht="17.25" x14ac:dyDescent="0.25">
      <c r="A242" s="70">
        <v>241</v>
      </c>
      <c r="B242" s="71" t="s">
        <v>1124</v>
      </c>
      <c r="C242" s="72" t="s">
        <v>1175</v>
      </c>
      <c r="D242" s="76" t="s">
        <v>2</v>
      </c>
      <c r="E242" s="74" t="s">
        <v>1358</v>
      </c>
      <c r="F242" s="75" t="s">
        <v>147</v>
      </c>
      <c r="G242" s="70">
        <v>2345</v>
      </c>
      <c r="H242" s="76" t="str">
        <f>IF(Tabella43[[#This Row],[Consumi anno termico 2024-2025 '[smc']2]]&lt;200000,"inf. 200.000 smc")</f>
        <v>inf. 200.000 smc</v>
      </c>
    </row>
    <row r="243" spans="1:8" ht="17.25" x14ac:dyDescent="0.25">
      <c r="A243" s="70">
        <v>242</v>
      </c>
      <c r="B243" s="71" t="s">
        <v>1122</v>
      </c>
      <c r="C243" s="72" t="s">
        <v>1175</v>
      </c>
      <c r="D243" s="76" t="s">
        <v>2</v>
      </c>
      <c r="E243" s="74" t="s">
        <v>1356</v>
      </c>
      <c r="F243" s="75" t="s">
        <v>147</v>
      </c>
      <c r="G243" s="70">
        <v>1.5267312</v>
      </c>
      <c r="H243" s="76" t="str">
        <f>IF(Tabella43[[#This Row],[Consumi anno termico 2024-2025 '[smc']2]]&lt;200000,"inf. 200.000 smc")</f>
        <v>inf. 200.000 smc</v>
      </c>
    </row>
    <row r="244" spans="1:8" ht="17.25" x14ac:dyDescent="0.25">
      <c r="A244" s="70">
        <v>243</v>
      </c>
      <c r="B244" s="71" t="s">
        <v>1127</v>
      </c>
      <c r="C244" s="72" t="s">
        <v>1175</v>
      </c>
      <c r="D244" s="76" t="s">
        <v>2</v>
      </c>
      <c r="E244" s="74" t="s">
        <v>1240</v>
      </c>
      <c r="F244" s="75" t="s">
        <v>147</v>
      </c>
      <c r="G244" s="70">
        <v>6314.5602431999996</v>
      </c>
      <c r="H244" s="76" t="str">
        <f>IF(Tabella43[[#This Row],[Consumi anno termico 2024-2025 '[smc']2]]&lt;200000,"inf. 200.000 smc")</f>
        <v>inf. 200.000 smc</v>
      </c>
    </row>
    <row r="245" spans="1:8" ht="17.25" x14ac:dyDescent="0.25">
      <c r="A245" s="70">
        <v>244</v>
      </c>
      <c r="B245" s="71" t="s">
        <v>1125</v>
      </c>
      <c r="C245" s="72" t="s">
        <v>1175</v>
      </c>
      <c r="D245" s="76" t="s">
        <v>2</v>
      </c>
      <c r="E245" s="74" t="s">
        <v>1249</v>
      </c>
      <c r="F245" s="75" t="s">
        <v>147</v>
      </c>
      <c r="G245" s="70">
        <v>5045.0564424000004</v>
      </c>
      <c r="H245" s="76" t="str">
        <f>IF(Tabella43[[#This Row],[Consumi anno termico 2024-2025 '[smc']2]]&lt;200000,"inf. 200.000 smc")</f>
        <v>inf. 200.000 smc</v>
      </c>
    </row>
    <row r="246" spans="1:8" ht="17.25" x14ac:dyDescent="0.25">
      <c r="A246" s="70">
        <v>245</v>
      </c>
      <c r="B246" s="71" t="s">
        <v>1123</v>
      </c>
      <c r="C246" s="72" t="s">
        <v>1175</v>
      </c>
      <c r="D246" s="76" t="s">
        <v>2</v>
      </c>
      <c r="E246" s="74" t="s">
        <v>1357</v>
      </c>
      <c r="F246" s="75" t="s">
        <v>147</v>
      </c>
      <c r="G246" s="70">
        <v>3456</v>
      </c>
      <c r="H246" s="76" t="str">
        <f>IF(Tabella43[[#This Row],[Consumi anno termico 2024-2025 '[smc']2]]&lt;200000,"inf. 200.000 smc")</f>
        <v>inf. 200.000 smc</v>
      </c>
    </row>
    <row r="247" spans="1:8" ht="17.25" x14ac:dyDescent="0.25">
      <c r="A247" s="70">
        <v>246</v>
      </c>
      <c r="B247" s="71" t="s">
        <v>1121</v>
      </c>
      <c r="C247" s="72" t="s">
        <v>1175</v>
      </c>
      <c r="D247" s="76" t="s">
        <v>2</v>
      </c>
      <c r="E247" s="74" t="s">
        <v>1356</v>
      </c>
      <c r="F247" s="75" t="s">
        <v>147</v>
      </c>
      <c r="G247" s="70">
        <v>673.28845919999992</v>
      </c>
      <c r="H247" s="76" t="str">
        <f>IF(Tabella43[[#This Row],[Consumi anno termico 2024-2025 '[smc']2]]&lt;200000,"inf. 200.000 smc")</f>
        <v>inf. 200.000 smc</v>
      </c>
    </row>
    <row r="248" spans="1:8" ht="17.25" x14ac:dyDescent="0.25">
      <c r="A248" s="70">
        <v>247</v>
      </c>
      <c r="B248" s="71" t="s">
        <v>1120</v>
      </c>
      <c r="C248" s="72" t="s">
        <v>1175</v>
      </c>
      <c r="D248" s="76" t="s">
        <v>2</v>
      </c>
      <c r="E248" s="74" t="s">
        <v>1355</v>
      </c>
      <c r="F248" s="75" t="s">
        <v>147</v>
      </c>
      <c r="G248" s="70">
        <v>16.8</v>
      </c>
      <c r="H248" s="76" t="str">
        <f>IF(Tabella43[[#This Row],[Consumi anno termico 2024-2025 '[smc']2]]&lt;200000,"inf. 200.000 smc")</f>
        <v>inf. 200.000 smc</v>
      </c>
    </row>
    <row r="249" spans="1:8" ht="17.25" x14ac:dyDescent="0.25">
      <c r="A249" s="70">
        <v>248</v>
      </c>
      <c r="B249" s="71" t="s">
        <v>354</v>
      </c>
      <c r="C249" s="72" t="s">
        <v>355</v>
      </c>
      <c r="D249" s="76" t="s">
        <v>2</v>
      </c>
      <c r="E249" s="74" t="s">
        <v>1335</v>
      </c>
      <c r="F249" s="75" t="s">
        <v>36</v>
      </c>
      <c r="G249" s="70">
        <v>1105.5999999999999</v>
      </c>
      <c r="H249" s="76" t="str">
        <f>IF(Tabella43[[#This Row],[Consumi anno termico 2024-2025 '[smc']2]]&lt;200000,"inf. 200.000 smc")</f>
        <v>inf. 200.000 smc</v>
      </c>
    </row>
    <row r="250" spans="1:8" ht="17.25" x14ac:dyDescent="0.25">
      <c r="A250" s="70">
        <v>249</v>
      </c>
      <c r="B250" s="71" t="s">
        <v>356</v>
      </c>
      <c r="C250" s="72" t="s">
        <v>355</v>
      </c>
      <c r="D250" s="76" t="s">
        <v>2</v>
      </c>
      <c r="E250" s="74" t="s">
        <v>1289</v>
      </c>
      <c r="F250" s="75" t="s">
        <v>36</v>
      </c>
      <c r="G250" s="70">
        <v>14844.8</v>
      </c>
      <c r="H250" s="76" t="str">
        <f>IF(Tabella43[[#This Row],[Consumi anno termico 2024-2025 '[smc']2]]&lt;200000,"inf. 200.000 smc")</f>
        <v>inf. 200.000 smc</v>
      </c>
    </row>
    <row r="251" spans="1:8" ht="17.25" x14ac:dyDescent="0.25">
      <c r="A251" s="70">
        <v>250</v>
      </c>
      <c r="B251" s="71" t="s">
        <v>357</v>
      </c>
      <c r="C251" s="72" t="s">
        <v>355</v>
      </c>
      <c r="D251" s="76" t="s">
        <v>2</v>
      </c>
      <c r="E251" s="74" t="s">
        <v>1289</v>
      </c>
      <c r="F251" s="75" t="s">
        <v>36</v>
      </c>
      <c r="G251" s="70">
        <v>6471.2</v>
      </c>
      <c r="H251" s="76" t="str">
        <f>IF(Tabella43[[#This Row],[Consumi anno termico 2024-2025 '[smc']2]]&lt;200000,"inf. 200.000 smc")</f>
        <v>inf. 200.000 smc</v>
      </c>
    </row>
    <row r="252" spans="1:8" ht="17.25" x14ac:dyDescent="0.25">
      <c r="A252" s="70">
        <v>251</v>
      </c>
      <c r="B252" s="71" t="s">
        <v>358</v>
      </c>
      <c r="C252" s="72" t="s">
        <v>355</v>
      </c>
      <c r="D252" s="76" t="s">
        <v>2</v>
      </c>
      <c r="E252" s="74" t="s">
        <v>1287</v>
      </c>
      <c r="F252" s="75" t="s">
        <v>36</v>
      </c>
      <c r="G252" s="70">
        <v>264.37988559999997</v>
      </c>
      <c r="H252" s="76" t="str">
        <f>IF(Tabella43[[#This Row],[Consumi anno termico 2024-2025 '[smc']2]]&lt;200000,"inf. 200.000 smc")</f>
        <v>inf. 200.000 smc</v>
      </c>
    </row>
    <row r="253" spans="1:8" ht="17.25" x14ac:dyDescent="0.25">
      <c r="A253" s="70">
        <v>252</v>
      </c>
      <c r="B253" s="71" t="s">
        <v>359</v>
      </c>
      <c r="C253" s="72" t="s">
        <v>355</v>
      </c>
      <c r="D253" s="76" t="s">
        <v>2</v>
      </c>
      <c r="E253" s="74" t="s">
        <v>1360</v>
      </c>
      <c r="F253" s="75" t="s">
        <v>36</v>
      </c>
      <c r="G253" s="70">
        <v>6069.1435656000003</v>
      </c>
      <c r="H253" s="76" t="str">
        <f>IF(Tabella43[[#This Row],[Consumi anno termico 2024-2025 '[smc']2]]&lt;200000,"inf. 200.000 smc")</f>
        <v>inf. 200.000 smc</v>
      </c>
    </row>
    <row r="254" spans="1:8" ht="17.25" x14ac:dyDescent="0.25">
      <c r="A254" s="70">
        <v>253</v>
      </c>
      <c r="B254" s="71" t="s">
        <v>360</v>
      </c>
      <c r="C254" s="72" t="s">
        <v>355</v>
      </c>
      <c r="D254" s="76" t="s">
        <v>2</v>
      </c>
      <c r="E254" s="74" t="s">
        <v>1361</v>
      </c>
      <c r="F254" s="75" t="s">
        <v>36</v>
      </c>
      <c r="G254" s="70">
        <v>936.8</v>
      </c>
      <c r="H254" s="76" t="str">
        <f>IF(Tabella43[[#This Row],[Consumi anno termico 2024-2025 '[smc']2]]&lt;200000,"inf. 200.000 smc")</f>
        <v>inf. 200.000 smc</v>
      </c>
    </row>
    <row r="255" spans="1:8" ht="17.25" x14ac:dyDescent="0.25">
      <c r="A255" s="70">
        <v>254</v>
      </c>
      <c r="B255" s="71" t="s">
        <v>361</v>
      </c>
      <c r="C255" s="72" t="s">
        <v>355</v>
      </c>
      <c r="D255" s="76" t="s">
        <v>2</v>
      </c>
      <c r="E255" s="74" t="s">
        <v>1361</v>
      </c>
      <c r="F255" s="75" t="s">
        <v>36</v>
      </c>
      <c r="G255" s="70">
        <v>17523.2</v>
      </c>
      <c r="H255" s="76" t="str">
        <f>IF(Tabella43[[#This Row],[Consumi anno termico 2024-2025 '[smc']2]]&lt;200000,"inf. 200.000 smc")</f>
        <v>inf. 200.000 smc</v>
      </c>
    </row>
    <row r="256" spans="1:8" ht="17.25" x14ac:dyDescent="0.25">
      <c r="A256" s="70">
        <v>255</v>
      </c>
      <c r="B256" s="71" t="s">
        <v>362</v>
      </c>
      <c r="C256" s="72" t="s">
        <v>355</v>
      </c>
      <c r="D256" s="76" t="s">
        <v>2</v>
      </c>
      <c r="E256" s="74" t="s">
        <v>1360</v>
      </c>
      <c r="F256" s="75" t="s">
        <v>36</v>
      </c>
      <c r="G256" s="70">
        <v>12279.2</v>
      </c>
      <c r="H256" s="76" t="str">
        <f>IF(Tabella43[[#This Row],[Consumi anno termico 2024-2025 '[smc']2]]&lt;200000,"inf. 200.000 smc")</f>
        <v>inf. 200.000 smc</v>
      </c>
    </row>
    <row r="257" spans="1:8" ht="17.25" x14ac:dyDescent="0.25">
      <c r="A257" s="70">
        <v>256</v>
      </c>
      <c r="B257" s="71" t="s">
        <v>363</v>
      </c>
      <c r="C257" s="72" t="s">
        <v>355</v>
      </c>
      <c r="D257" s="76" t="s">
        <v>2</v>
      </c>
      <c r="E257" s="74" t="s">
        <v>1363</v>
      </c>
      <c r="F257" s="75" t="s">
        <v>36</v>
      </c>
      <c r="G257" s="70">
        <v>5536.1971104000004</v>
      </c>
      <c r="H257" s="76" t="str">
        <f>IF(Tabella43[[#This Row],[Consumi anno termico 2024-2025 '[smc']2]]&lt;200000,"inf. 200.000 smc")</f>
        <v>inf. 200.000 smc</v>
      </c>
    </row>
    <row r="258" spans="1:8" ht="17.25" x14ac:dyDescent="0.25">
      <c r="A258" s="70">
        <v>257</v>
      </c>
      <c r="B258" s="71" t="s">
        <v>364</v>
      </c>
      <c r="C258" s="72" t="s">
        <v>355</v>
      </c>
      <c r="D258" s="76" t="s">
        <v>2</v>
      </c>
      <c r="E258" s="74" t="s">
        <v>1359</v>
      </c>
      <c r="F258" s="75" t="s">
        <v>36</v>
      </c>
      <c r="G258" s="70">
        <v>8597.6</v>
      </c>
      <c r="H258" s="76" t="str">
        <f>IF(Tabella43[[#This Row],[Consumi anno termico 2024-2025 '[smc']2]]&lt;200000,"inf. 200.000 smc")</f>
        <v>inf. 200.000 smc</v>
      </c>
    </row>
    <row r="259" spans="1:8" ht="17.25" x14ac:dyDescent="0.25">
      <c r="A259" s="70">
        <v>258</v>
      </c>
      <c r="B259" s="71" t="s">
        <v>365</v>
      </c>
      <c r="C259" s="72" t="s">
        <v>355</v>
      </c>
      <c r="D259" s="76" t="s">
        <v>2</v>
      </c>
      <c r="E259" s="74" t="s">
        <v>1364</v>
      </c>
      <c r="F259" s="75" t="s">
        <v>36</v>
      </c>
      <c r="G259" s="70">
        <v>1425.1700231999998</v>
      </c>
      <c r="H259" s="76" t="str">
        <f>IF(Tabella43[[#This Row],[Consumi anno termico 2024-2025 '[smc']2]]&lt;200000,"inf. 200.000 smc")</f>
        <v>inf. 200.000 smc</v>
      </c>
    </row>
    <row r="260" spans="1:8" ht="17.25" x14ac:dyDescent="0.25">
      <c r="A260" s="70">
        <v>259</v>
      </c>
      <c r="B260" s="71" t="s">
        <v>366</v>
      </c>
      <c r="C260" s="72" t="s">
        <v>355</v>
      </c>
      <c r="D260" s="76" t="s">
        <v>2</v>
      </c>
      <c r="E260" s="74" t="s">
        <v>1362</v>
      </c>
      <c r="F260" s="75" t="s">
        <v>36</v>
      </c>
      <c r="G260" s="70">
        <v>3045.6679176000002</v>
      </c>
      <c r="H260" s="76" t="str">
        <f>IF(Tabella43[[#This Row],[Consumi anno termico 2024-2025 '[smc']2]]&lt;200000,"inf. 200.000 smc")</f>
        <v>inf. 200.000 smc</v>
      </c>
    </row>
    <row r="261" spans="1:8" ht="17.25" x14ac:dyDescent="0.25">
      <c r="A261" s="70">
        <v>260</v>
      </c>
      <c r="B261" s="71" t="s">
        <v>367</v>
      </c>
      <c r="C261" s="72" t="s">
        <v>355</v>
      </c>
      <c r="D261" s="76" t="s">
        <v>2</v>
      </c>
      <c r="E261" s="74" t="s">
        <v>1289</v>
      </c>
      <c r="F261" s="75" t="s">
        <v>36</v>
      </c>
      <c r="G261" s="70">
        <v>3821.6</v>
      </c>
      <c r="H261" s="76" t="str">
        <f>IF(Tabella43[[#This Row],[Consumi anno termico 2024-2025 '[smc']2]]&lt;200000,"inf. 200.000 smc")</f>
        <v>inf. 200.000 smc</v>
      </c>
    </row>
    <row r="262" spans="1:8" ht="17.25" x14ac:dyDescent="0.25">
      <c r="A262" s="70">
        <v>261</v>
      </c>
      <c r="B262" s="71" t="s">
        <v>368</v>
      </c>
      <c r="C262" s="72" t="s">
        <v>369</v>
      </c>
      <c r="D262" s="76" t="s">
        <v>2</v>
      </c>
      <c r="E262" s="74" t="s">
        <v>1365</v>
      </c>
      <c r="F262" s="75" t="s">
        <v>36</v>
      </c>
      <c r="G262" s="70">
        <v>2531.3560704000001</v>
      </c>
      <c r="H262" s="76" t="str">
        <f>IF(Tabella43[[#This Row],[Consumi anno termico 2024-2025 '[smc']2]]&lt;200000,"inf. 200.000 smc")</f>
        <v>inf. 200.000 smc</v>
      </c>
    </row>
    <row r="263" spans="1:8" ht="17.25" x14ac:dyDescent="0.25">
      <c r="A263" s="70">
        <v>262</v>
      </c>
      <c r="B263" s="71" t="s">
        <v>1094</v>
      </c>
      <c r="C263" s="72" t="s">
        <v>369</v>
      </c>
      <c r="D263" s="76" t="s">
        <v>2</v>
      </c>
      <c r="E263" s="74" t="s">
        <v>1368</v>
      </c>
      <c r="F263" s="75" t="s">
        <v>169</v>
      </c>
      <c r="G263" s="70">
        <v>6555.2</v>
      </c>
      <c r="H263" s="76" t="str">
        <f>IF(Tabella43[[#This Row],[Consumi anno termico 2024-2025 '[smc']2]]&lt;200000,"inf. 200.000 smc")</f>
        <v>inf. 200.000 smc</v>
      </c>
    </row>
    <row r="264" spans="1:8" ht="17.25" x14ac:dyDescent="0.25">
      <c r="A264" s="70">
        <v>263</v>
      </c>
      <c r="B264" s="71" t="s">
        <v>370</v>
      </c>
      <c r="C264" s="72" t="s">
        <v>369</v>
      </c>
      <c r="D264" s="76" t="s">
        <v>2</v>
      </c>
      <c r="E264" s="74" t="s">
        <v>1367</v>
      </c>
      <c r="F264" s="75" t="s">
        <v>169</v>
      </c>
      <c r="G264" s="70">
        <v>288.19429440000005</v>
      </c>
      <c r="H264" s="76" t="str">
        <f>IF(Tabella43[[#This Row],[Consumi anno termico 2024-2025 '[smc']2]]&lt;200000,"inf. 200.000 smc")</f>
        <v>inf. 200.000 smc</v>
      </c>
    </row>
    <row r="265" spans="1:8" ht="17.25" x14ac:dyDescent="0.25">
      <c r="A265" s="70">
        <v>264</v>
      </c>
      <c r="B265" s="71" t="s">
        <v>371</v>
      </c>
      <c r="C265" s="72" t="s">
        <v>369</v>
      </c>
      <c r="D265" s="76" t="s">
        <v>2</v>
      </c>
      <c r="E265" s="74" t="s">
        <v>1366</v>
      </c>
      <c r="F265" s="75" t="s">
        <v>169</v>
      </c>
      <c r="G265" s="70">
        <v>2132.4892248000001</v>
      </c>
      <c r="H265" s="76" t="str">
        <f>IF(Tabella43[[#This Row],[Consumi anno termico 2024-2025 '[smc']2]]&lt;200000,"inf. 200.000 smc")</f>
        <v>inf. 200.000 smc</v>
      </c>
    </row>
    <row r="266" spans="1:8" ht="17.25" x14ac:dyDescent="0.25">
      <c r="A266" s="70">
        <v>265</v>
      </c>
      <c r="B266" s="71" t="s">
        <v>372</v>
      </c>
      <c r="C266" s="72" t="s">
        <v>373</v>
      </c>
      <c r="D266" s="76" t="s">
        <v>2</v>
      </c>
      <c r="E266" s="74" t="s">
        <v>1367</v>
      </c>
      <c r="F266" s="75" t="s">
        <v>169</v>
      </c>
      <c r="G266" s="70">
        <v>3013.4618839999998</v>
      </c>
      <c r="H266" s="76" t="str">
        <f>IF(Tabella43[[#This Row],[Consumi anno termico 2024-2025 '[smc']2]]&lt;200000,"inf. 200.000 smc")</f>
        <v>inf. 200.000 smc</v>
      </c>
    </row>
    <row r="267" spans="1:8" ht="17.25" x14ac:dyDescent="0.25">
      <c r="A267" s="70">
        <v>266</v>
      </c>
      <c r="B267" s="71" t="s">
        <v>374</v>
      </c>
      <c r="C267" s="72" t="s">
        <v>373</v>
      </c>
      <c r="D267" s="76" t="s">
        <v>2</v>
      </c>
      <c r="E267" s="74" t="s">
        <v>1371</v>
      </c>
      <c r="F267" s="75" t="s">
        <v>295</v>
      </c>
      <c r="G267" s="70">
        <v>7524.8727928000008</v>
      </c>
      <c r="H267" s="76" t="str">
        <f>IF(Tabella43[[#This Row],[Consumi anno termico 2024-2025 '[smc']2]]&lt;200000,"inf. 200.000 smc")</f>
        <v>inf. 200.000 smc</v>
      </c>
    </row>
    <row r="268" spans="1:8" ht="17.25" x14ac:dyDescent="0.25">
      <c r="A268" s="70">
        <v>267</v>
      </c>
      <c r="B268" s="71" t="s">
        <v>375</v>
      </c>
      <c r="C268" s="72" t="s">
        <v>373</v>
      </c>
      <c r="D268" s="76" t="s">
        <v>2</v>
      </c>
      <c r="E268" s="74" t="s">
        <v>1372</v>
      </c>
      <c r="F268" s="75" t="s">
        <v>295</v>
      </c>
      <c r="G268" s="70">
        <v>1611.8359712000004</v>
      </c>
      <c r="H268" s="76" t="str">
        <f>IF(Tabella43[[#This Row],[Consumi anno termico 2024-2025 '[smc']2]]&lt;200000,"inf. 200.000 smc")</f>
        <v>inf. 200.000 smc</v>
      </c>
    </row>
    <row r="269" spans="1:8" ht="17.25" x14ac:dyDescent="0.25">
      <c r="A269" s="70">
        <v>268</v>
      </c>
      <c r="B269" s="71" t="s">
        <v>376</v>
      </c>
      <c r="C269" s="72" t="s">
        <v>373</v>
      </c>
      <c r="D269" s="76" t="s">
        <v>2</v>
      </c>
      <c r="E269" s="74" t="s">
        <v>1369</v>
      </c>
      <c r="F269" s="75" t="s">
        <v>295</v>
      </c>
      <c r="G269" s="70">
        <v>2800.9571191999999</v>
      </c>
      <c r="H269" s="76" t="str">
        <f>IF(Tabella43[[#This Row],[Consumi anno termico 2024-2025 '[smc']2]]&lt;200000,"inf. 200.000 smc")</f>
        <v>inf. 200.000 smc</v>
      </c>
    </row>
    <row r="270" spans="1:8" ht="17.25" x14ac:dyDescent="0.25">
      <c r="A270" s="70">
        <v>269</v>
      </c>
      <c r="B270" s="71" t="s">
        <v>377</v>
      </c>
      <c r="C270" s="72" t="s">
        <v>373</v>
      </c>
      <c r="D270" s="76" t="s">
        <v>2</v>
      </c>
      <c r="E270" s="74" t="s">
        <v>1370</v>
      </c>
      <c r="F270" s="75" t="s">
        <v>295</v>
      </c>
      <c r="G270" s="70">
        <v>994.45719840000015</v>
      </c>
      <c r="H270" s="76" t="str">
        <f>IF(Tabella43[[#This Row],[Consumi anno termico 2024-2025 '[smc']2]]&lt;200000,"inf. 200.000 smc")</f>
        <v>inf. 200.000 smc</v>
      </c>
    </row>
    <row r="271" spans="1:8" ht="17.25" x14ac:dyDescent="0.25">
      <c r="A271" s="70">
        <v>270</v>
      </c>
      <c r="B271" s="71" t="s">
        <v>378</v>
      </c>
      <c r="C271" s="72" t="s">
        <v>373</v>
      </c>
      <c r="D271" s="76" t="s">
        <v>2</v>
      </c>
      <c r="E271" s="74" t="s">
        <v>1369</v>
      </c>
      <c r="F271" s="75" t="s">
        <v>295</v>
      </c>
      <c r="G271" s="70">
        <v>9154.4</v>
      </c>
      <c r="H271" s="76" t="str">
        <f>IF(Tabella43[[#This Row],[Consumi anno termico 2024-2025 '[smc']2]]&lt;200000,"inf. 200.000 smc")</f>
        <v>inf. 200.000 smc</v>
      </c>
    </row>
    <row r="272" spans="1:8" ht="17.25" x14ac:dyDescent="0.25">
      <c r="A272" s="70">
        <v>271</v>
      </c>
      <c r="B272" s="71" t="s">
        <v>379</v>
      </c>
      <c r="C272" s="72" t="s">
        <v>373</v>
      </c>
      <c r="D272" s="76" t="s">
        <v>2</v>
      </c>
      <c r="E272" s="74" t="s">
        <v>1291</v>
      </c>
      <c r="F272" s="75" t="s">
        <v>295</v>
      </c>
      <c r="G272" s="70">
        <v>12866.4</v>
      </c>
      <c r="H272" s="76" t="str">
        <f>IF(Tabella43[[#This Row],[Consumi anno termico 2024-2025 '[smc']2]]&lt;200000,"inf. 200.000 smc")</f>
        <v>inf. 200.000 smc</v>
      </c>
    </row>
    <row r="273" spans="1:8" ht="17.25" x14ac:dyDescent="0.25">
      <c r="A273" s="70">
        <v>272</v>
      </c>
      <c r="B273" s="71" t="s">
        <v>317</v>
      </c>
      <c r="C273" s="72" t="s">
        <v>1167</v>
      </c>
      <c r="D273" s="76" t="s">
        <v>2</v>
      </c>
      <c r="E273" s="74" t="s">
        <v>1291</v>
      </c>
      <c r="F273" s="75" t="s">
        <v>295</v>
      </c>
      <c r="G273" s="70">
        <v>798.45231839999997</v>
      </c>
      <c r="H273" s="76" t="str">
        <f>IF(Tabella43[[#This Row],[Consumi anno termico 2024-2025 '[smc']2]]&lt;200000,"inf. 200.000 smc")</f>
        <v>inf. 200.000 smc</v>
      </c>
    </row>
    <row r="274" spans="1:8" ht="17.25" x14ac:dyDescent="0.25">
      <c r="A274" s="70">
        <v>273</v>
      </c>
      <c r="B274" s="71" t="s">
        <v>318</v>
      </c>
      <c r="C274" s="72" t="s">
        <v>1167</v>
      </c>
      <c r="D274" s="76" t="s">
        <v>2</v>
      </c>
      <c r="E274" s="74" t="s">
        <v>1373</v>
      </c>
      <c r="F274" s="75" t="s">
        <v>276</v>
      </c>
      <c r="G274" s="70">
        <v>159.66570959999999</v>
      </c>
      <c r="H274" s="76" t="str">
        <f>IF(Tabella43[[#This Row],[Consumi anno termico 2024-2025 '[smc']2]]&lt;200000,"inf. 200.000 smc")</f>
        <v>inf. 200.000 smc</v>
      </c>
    </row>
    <row r="275" spans="1:8" ht="17.25" x14ac:dyDescent="0.25">
      <c r="A275" s="70">
        <v>274</v>
      </c>
      <c r="B275" s="71" t="s">
        <v>319</v>
      </c>
      <c r="C275" s="72" t="s">
        <v>1167</v>
      </c>
      <c r="D275" s="76" t="s">
        <v>2</v>
      </c>
      <c r="E275" s="74" t="s">
        <v>1307</v>
      </c>
      <c r="F275" s="75" t="s">
        <v>276</v>
      </c>
      <c r="G275" s="70">
        <v>7324</v>
      </c>
      <c r="H275" s="76" t="str">
        <f>IF(Tabella43[[#This Row],[Consumi anno termico 2024-2025 '[smc']2]]&lt;200000,"inf. 200.000 smc")</f>
        <v>inf. 200.000 smc</v>
      </c>
    </row>
    <row r="276" spans="1:8" ht="17.25" x14ac:dyDescent="0.25">
      <c r="A276" s="70">
        <v>275</v>
      </c>
      <c r="B276" s="71" t="s">
        <v>320</v>
      </c>
      <c r="C276" s="72" t="s">
        <v>1167</v>
      </c>
      <c r="D276" s="76" t="s">
        <v>2</v>
      </c>
      <c r="E276" s="74" t="s">
        <v>1249</v>
      </c>
      <c r="F276" s="75" t="s">
        <v>276</v>
      </c>
      <c r="G276" s="70">
        <v>2864.8</v>
      </c>
      <c r="H276" s="76" t="str">
        <f>IF(Tabella43[[#This Row],[Consumi anno termico 2024-2025 '[smc']2]]&lt;200000,"inf. 200.000 smc")</f>
        <v>inf. 200.000 smc</v>
      </c>
    </row>
    <row r="277" spans="1:8" ht="17.25" x14ac:dyDescent="0.25">
      <c r="A277" s="70">
        <v>276</v>
      </c>
      <c r="B277" s="71" t="s">
        <v>1084</v>
      </c>
      <c r="C277" s="72" t="s">
        <v>1167</v>
      </c>
      <c r="D277" s="76" t="s">
        <v>2</v>
      </c>
      <c r="E277" s="74" t="s">
        <v>1249</v>
      </c>
      <c r="F277" s="75" t="s">
        <v>276</v>
      </c>
      <c r="G277" s="70">
        <v>574.44858879999992</v>
      </c>
      <c r="H277" s="76" t="str">
        <f>IF(Tabella43[[#This Row],[Consumi anno termico 2024-2025 '[smc']2]]&lt;200000,"inf. 200.000 smc")</f>
        <v>inf. 200.000 smc</v>
      </c>
    </row>
    <row r="278" spans="1:8" ht="17.25" x14ac:dyDescent="0.25">
      <c r="A278" s="70">
        <v>277</v>
      </c>
      <c r="B278" s="71" t="s">
        <v>380</v>
      </c>
      <c r="C278" s="72" t="s">
        <v>381</v>
      </c>
      <c r="D278" s="76" t="s">
        <v>2</v>
      </c>
      <c r="E278" s="74" t="s">
        <v>1289</v>
      </c>
      <c r="F278" s="75" t="s">
        <v>276</v>
      </c>
      <c r="G278" s="70">
        <v>813.5546720000001</v>
      </c>
      <c r="H278" s="76" t="str">
        <f>IF(Tabella43[[#This Row],[Consumi anno termico 2024-2025 '[smc']2]]&lt;200000,"inf. 200.000 smc")</f>
        <v>inf. 200.000 smc</v>
      </c>
    </row>
    <row r="279" spans="1:8" ht="17.25" x14ac:dyDescent="0.25">
      <c r="A279" s="70">
        <v>278</v>
      </c>
      <c r="B279" s="71" t="s">
        <v>382</v>
      </c>
      <c r="C279" s="72" t="s">
        <v>381</v>
      </c>
      <c r="D279" s="76" t="s">
        <v>2</v>
      </c>
      <c r="E279" s="74" t="s">
        <v>1374</v>
      </c>
      <c r="F279" s="75" t="s">
        <v>258</v>
      </c>
      <c r="G279" s="70">
        <v>22642.400000000001</v>
      </c>
      <c r="H279" s="76" t="str">
        <f>IF(Tabella43[[#This Row],[Consumi anno termico 2024-2025 '[smc']2]]&lt;200000,"inf. 200.000 smc")</f>
        <v>inf. 200.000 smc</v>
      </c>
    </row>
    <row r="280" spans="1:8" ht="17.25" x14ac:dyDescent="0.25">
      <c r="A280" s="70">
        <v>279</v>
      </c>
      <c r="B280" s="71" t="s">
        <v>383</v>
      </c>
      <c r="C280" s="72" t="s">
        <v>381</v>
      </c>
      <c r="D280" s="76" t="s">
        <v>2</v>
      </c>
      <c r="E280" s="74" t="s">
        <v>1249</v>
      </c>
      <c r="F280" s="75" t="s">
        <v>258</v>
      </c>
      <c r="G280" s="70">
        <v>7033.8226687999995</v>
      </c>
      <c r="H280" s="76" t="str">
        <f>IF(Tabella43[[#This Row],[Consumi anno termico 2024-2025 '[smc']2]]&lt;200000,"inf. 200.000 smc")</f>
        <v>inf. 200.000 smc</v>
      </c>
    </row>
    <row r="281" spans="1:8" ht="17.25" x14ac:dyDescent="0.25">
      <c r="A281" s="70">
        <v>280</v>
      </c>
      <c r="B281" s="71" t="s">
        <v>384</v>
      </c>
      <c r="C281" s="72" t="s">
        <v>381</v>
      </c>
      <c r="D281" s="76" t="s">
        <v>2</v>
      </c>
      <c r="E281" s="74" t="s">
        <v>1212</v>
      </c>
      <c r="F281" s="75" t="s">
        <v>258</v>
      </c>
      <c r="G281" s="70">
        <v>482.26372559999999</v>
      </c>
      <c r="H281" s="76" t="str">
        <f>IF(Tabella43[[#This Row],[Consumi anno termico 2024-2025 '[smc']2]]&lt;200000,"inf. 200.000 smc")</f>
        <v>inf. 200.000 smc</v>
      </c>
    </row>
    <row r="282" spans="1:8" ht="17.25" x14ac:dyDescent="0.25">
      <c r="A282" s="70">
        <v>281</v>
      </c>
      <c r="B282" s="71" t="s">
        <v>385</v>
      </c>
      <c r="C282" s="72" t="s">
        <v>381</v>
      </c>
      <c r="D282" s="76" t="s">
        <v>2</v>
      </c>
      <c r="E282" s="74" t="s">
        <v>1212</v>
      </c>
      <c r="F282" s="75" t="s">
        <v>258</v>
      </c>
      <c r="G282" s="70">
        <v>1764.1872103999999</v>
      </c>
      <c r="H282" s="76" t="str">
        <f>IF(Tabella43[[#This Row],[Consumi anno termico 2024-2025 '[smc']2]]&lt;200000,"inf. 200.000 smc")</f>
        <v>inf. 200.000 smc</v>
      </c>
    </row>
    <row r="283" spans="1:8" ht="17.25" x14ac:dyDescent="0.25">
      <c r="A283" s="70">
        <v>282</v>
      </c>
      <c r="B283" s="71" t="s">
        <v>386</v>
      </c>
      <c r="C283" s="72" t="s">
        <v>381</v>
      </c>
      <c r="D283" s="76" t="s">
        <v>2</v>
      </c>
      <c r="E283" s="74" t="s">
        <v>1212</v>
      </c>
      <c r="F283" s="75" t="s">
        <v>258</v>
      </c>
      <c r="G283" s="70">
        <v>2772</v>
      </c>
      <c r="H283" s="76" t="str">
        <f>IF(Tabella43[[#This Row],[Consumi anno termico 2024-2025 '[smc']2]]&lt;200000,"inf. 200.000 smc")</f>
        <v>inf. 200.000 smc</v>
      </c>
    </row>
    <row r="284" spans="1:8" ht="17.25" x14ac:dyDescent="0.25">
      <c r="A284" s="70">
        <v>283</v>
      </c>
      <c r="B284" s="71" t="s">
        <v>388</v>
      </c>
      <c r="C284" s="72" t="s">
        <v>389</v>
      </c>
      <c r="D284" s="76" t="s">
        <v>2</v>
      </c>
      <c r="E284" s="74" t="s">
        <v>387</v>
      </c>
      <c r="F284" s="75" t="s">
        <v>258</v>
      </c>
      <c r="G284" s="70">
        <v>9876</v>
      </c>
      <c r="H284" s="76" t="str">
        <f>IF(Tabella43[[#This Row],[Consumi anno termico 2024-2025 '[smc']2]]&lt;200000,"inf. 200.000 smc")</f>
        <v>inf. 200.000 smc</v>
      </c>
    </row>
    <row r="285" spans="1:8" ht="17.25" x14ac:dyDescent="0.25">
      <c r="A285" s="70">
        <v>284</v>
      </c>
      <c r="B285" s="71" t="s">
        <v>390</v>
      </c>
      <c r="C285" s="72" t="s">
        <v>389</v>
      </c>
      <c r="D285" s="76" t="s">
        <v>2</v>
      </c>
      <c r="E285" s="74" t="s">
        <v>1212</v>
      </c>
      <c r="F285" s="75" t="s">
        <v>270</v>
      </c>
      <c r="G285" s="70">
        <v>17719.2</v>
      </c>
      <c r="H285" s="76" t="str">
        <f>IF(Tabella43[[#This Row],[Consumi anno termico 2024-2025 '[smc']2]]&lt;200000,"inf. 200.000 smc")</f>
        <v>inf. 200.000 smc</v>
      </c>
    </row>
    <row r="286" spans="1:8" ht="17.25" x14ac:dyDescent="0.25">
      <c r="A286" s="70">
        <v>285</v>
      </c>
      <c r="B286" s="71" t="s">
        <v>391</v>
      </c>
      <c r="C286" s="72" t="s">
        <v>389</v>
      </c>
      <c r="D286" s="76" t="s">
        <v>2</v>
      </c>
      <c r="E286" s="74" t="s">
        <v>1377</v>
      </c>
      <c r="F286" s="75" t="s">
        <v>270</v>
      </c>
      <c r="G286" s="70">
        <v>1831.7635608000005</v>
      </c>
      <c r="H286" s="76" t="str">
        <f>IF(Tabella43[[#This Row],[Consumi anno termico 2024-2025 '[smc']2]]&lt;200000,"inf. 200.000 smc")</f>
        <v>inf. 200.000 smc</v>
      </c>
    </row>
    <row r="287" spans="1:8" ht="17.25" x14ac:dyDescent="0.25">
      <c r="A287" s="70">
        <v>286</v>
      </c>
      <c r="B287" s="71" t="s">
        <v>392</v>
      </c>
      <c r="C287" s="72" t="s">
        <v>389</v>
      </c>
      <c r="D287" s="76" t="s">
        <v>2</v>
      </c>
      <c r="E287" s="74" t="s">
        <v>1378</v>
      </c>
      <c r="F287" s="75" t="s">
        <v>270</v>
      </c>
      <c r="G287" s="70">
        <v>2345</v>
      </c>
      <c r="H287" s="76" t="str">
        <f>IF(Tabella43[[#This Row],[Consumi anno termico 2024-2025 '[smc']2]]&lt;200000,"inf. 200.000 smc")</f>
        <v>inf. 200.000 smc</v>
      </c>
    </row>
    <row r="288" spans="1:8" ht="17.25" x14ac:dyDescent="0.25">
      <c r="A288" s="70">
        <v>287</v>
      </c>
      <c r="B288" s="71" t="s">
        <v>393</v>
      </c>
      <c r="C288" s="72" t="s">
        <v>389</v>
      </c>
      <c r="D288" s="76" t="s">
        <v>2</v>
      </c>
      <c r="E288" s="74" t="s">
        <v>1375</v>
      </c>
      <c r="F288" s="75" t="s">
        <v>270</v>
      </c>
      <c r="G288" s="70">
        <v>5890.4</v>
      </c>
      <c r="H288" s="76" t="str">
        <f>IF(Tabella43[[#This Row],[Consumi anno termico 2024-2025 '[smc']2]]&lt;200000,"inf. 200.000 smc")</f>
        <v>inf. 200.000 smc</v>
      </c>
    </row>
    <row r="289" spans="1:8" ht="17.25" x14ac:dyDescent="0.25">
      <c r="A289" s="70">
        <v>288</v>
      </c>
      <c r="B289" s="71" t="s">
        <v>394</v>
      </c>
      <c r="C289" s="72" t="s">
        <v>395</v>
      </c>
      <c r="D289" s="76" t="s">
        <v>2</v>
      </c>
      <c r="E289" s="74" t="s">
        <v>1376</v>
      </c>
      <c r="F289" s="75" t="s">
        <v>270</v>
      </c>
      <c r="G289" s="70">
        <v>4314.3999999999996</v>
      </c>
      <c r="H289" s="76" t="str">
        <f>IF(Tabella43[[#This Row],[Consumi anno termico 2024-2025 '[smc']2]]&lt;200000,"inf. 200.000 smc")</f>
        <v>inf. 200.000 smc</v>
      </c>
    </row>
    <row r="290" spans="1:8" ht="17.25" x14ac:dyDescent="0.25">
      <c r="A290" s="70">
        <v>289</v>
      </c>
      <c r="B290" s="71" t="s">
        <v>397</v>
      </c>
      <c r="C290" s="72" t="s">
        <v>395</v>
      </c>
      <c r="D290" s="76" t="s">
        <v>2</v>
      </c>
      <c r="E290" s="74" t="s">
        <v>1382</v>
      </c>
      <c r="F290" s="75" t="s">
        <v>396</v>
      </c>
      <c r="G290" s="70">
        <v>3034.0839631999997</v>
      </c>
      <c r="H290" s="76" t="str">
        <f>IF(Tabella43[[#This Row],[Consumi anno termico 2024-2025 '[smc']2]]&lt;200000,"inf. 200.000 smc")</f>
        <v>inf. 200.000 smc</v>
      </c>
    </row>
    <row r="291" spans="1:8" ht="17.25" x14ac:dyDescent="0.25">
      <c r="A291" s="70">
        <v>290</v>
      </c>
      <c r="B291" s="71" t="s">
        <v>398</v>
      </c>
      <c r="C291" s="72" t="s">
        <v>395</v>
      </c>
      <c r="D291" s="76" t="s">
        <v>2</v>
      </c>
      <c r="E291" s="74" t="s">
        <v>1379</v>
      </c>
      <c r="F291" s="75" t="s">
        <v>396</v>
      </c>
      <c r="G291" s="70">
        <v>311.81600879999996</v>
      </c>
      <c r="H291" s="76" t="str">
        <f>IF(Tabella43[[#This Row],[Consumi anno termico 2024-2025 '[smc']2]]&lt;200000,"inf. 200.000 smc")</f>
        <v>inf. 200.000 smc</v>
      </c>
    </row>
    <row r="292" spans="1:8" ht="17.25" x14ac:dyDescent="0.25">
      <c r="A292" s="70">
        <v>291</v>
      </c>
      <c r="B292" s="71" t="s">
        <v>399</v>
      </c>
      <c r="C292" s="72" t="s">
        <v>395</v>
      </c>
      <c r="D292" s="76" t="s">
        <v>2</v>
      </c>
      <c r="E292" s="74" t="s">
        <v>1381</v>
      </c>
      <c r="F292" s="75" t="s">
        <v>396</v>
      </c>
      <c r="G292" s="70">
        <v>5400.8</v>
      </c>
      <c r="H292" s="76" t="str">
        <f>IF(Tabella43[[#This Row],[Consumi anno termico 2024-2025 '[smc']2]]&lt;200000,"inf. 200.000 smc")</f>
        <v>inf. 200.000 smc</v>
      </c>
    </row>
    <row r="293" spans="1:8" ht="17.25" x14ac:dyDescent="0.25">
      <c r="A293" s="70">
        <v>292</v>
      </c>
      <c r="B293" s="71" t="s">
        <v>400</v>
      </c>
      <c r="C293" s="72" t="s">
        <v>395</v>
      </c>
      <c r="D293" s="76" t="s">
        <v>2</v>
      </c>
      <c r="E293" s="74" t="s">
        <v>1379</v>
      </c>
      <c r="F293" s="75" t="s">
        <v>396</v>
      </c>
      <c r="G293" s="70">
        <v>2132.9872408000001</v>
      </c>
      <c r="H293" s="76" t="str">
        <f>IF(Tabella43[[#This Row],[Consumi anno termico 2024-2025 '[smc']2]]&lt;200000,"inf. 200.000 smc")</f>
        <v>inf. 200.000 smc</v>
      </c>
    </row>
    <row r="294" spans="1:8" ht="17.25" x14ac:dyDescent="0.25">
      <c r="A294" s="70">
        <v>293</v>
      </c>
      <c r="B294" s="71" t="s">
        <v>401</v>
      </c>
      <c r="C294" s="72" t="s">
        <v>395</v>
      </c>
      <c r="D294" s="76" t="s">
        <v>2</v>
      </c>
      <c r="E294" s="74" t="s">
        <v>1269</v>
      </c>
      <c r="F294" s="75" t="s">
        <v>396</v>
      </c>
      <c r="G294" s="70">
        <v>535.89920479999978</v>
      </c>
      <c r="H294" s="76" t="str">
        <f>IF(Tabella43[[#This Row],[Consumi anno termico 2024-2025 '[smc']2]]&lt;200000,"inf. 200.000 smc")</f>
        <v>inf. 200.000 smc</v>
      </c>
    </row>
    <row r="295" spans="1:8" ht="17.25" x14ac:dyDescent="0.25">
      <c r="A295" s="70">
        <v>294</v>
      </c>
      <c r="B295" s="71" t="s">
        <v>403</v>
      </c>
      <c r="C295" s="72" t="s">
        <v>404</v>
      </c>
      <c r="D295" s="76" t="s">
        <v>2</v>
      </c>
      <c r="E295" s="74" t="s">
        <v>1380</v>
      </c>
      <c r="F295" s="75" t="s">
        <v>396</v>
      </c>
      <c r="G295" s="70">
        <v>201.20287680000001</v>
      </c>
      <c r="H295" s="76" t="str">
        <f>IF(Tabella43[[#This Row],[Consumi anno termico 2024-2025 '[smc']2]]&lt;200000,"inf. 200.000 smc")</f>
        <v>inf. 200.000 smc</v>
      </c>
    </row>
    <row r="296" spans="1:8" ht="17.25" x14ac:dyDescent="0.25">
      <c r="A296" s="70">
        <v>295</v>
      </c>
      <c r="B296" s="71" t="s">
        <v>406</v>
      </c>
      <c r="C296" s="72" t="s">
        <v>404</v>
      </c>
      <c r="D296" s="76" t="s">
        <v>2</v>
      </c>
      <c r="E296" s="74" t="s">
        <v>405</v>
      </c>
      <c r="F296" s="75" t="s">
        <v>175</v>
      </c>
      <c r="G296" s="70">
        <v>1949.6</v>
      </c>
      <c r="H296" s="76" t="str">
        <f>IF(Tabella43[[#This Row],[Consumi anno termico 2024-2025 '[smc']2]]&lt;200000,"inf. 200.000 smc")</f>
        <v>inf. 200.000 smc</v>
      </c>
    </row>
    <row r="297" spans="1:8" ht="17.25" x14ac:dyDescent="0.25">
      <c r="A297" s="70">
        <v>296</v>
      </c>
      <c r="B297" s="71" t="s">
        <v>407</v>
      </c>
      <c r="C297" s="72" t="s">
        <v>404</v>
      </c>
      <c r="D297" s="76" t="s">
        <v>2</v>
      </c>
      <c r="E297" s="74" t="s">
        <v>1388</v>
      </c>
      <c r="F297" s="75" t="s">
        <v>175</v>
      </c>
      <c r="G297" s="70">
        <v>1567</v>
      </c>
      <c r="H297" s="76" t="str">
        <f>IF(Tabella43[[#This Row],[Consumi anno termico 2024-2025 '[smc']2]]&lt;200000,"inf. 200.000 smc")</f>
        <v>inf. 200.000 smc</v>
      </c>
    </row>
    <row r="298" spans="1:8" ht="17.25" x14ac:dyDescent="0.25">
      <c r="A298" s="70">
        <v>297</v>
      </c>
      <c r="B298" s="71" t="s">
        <v>408</v>
      </c>
      <c r="C298" s="72" t="s">
        <v>404</v>
      </c>
      <c r="D298" s="76" t="s">
        <v>2</v>
      </c>
      <c r="E298" s="74" t="s">
        <v>405</v>
      </c>
      <c r="F298" s="75" t="s">
        <v>175</v>
      </c>
      <c r="G298" s="70">
        <v>3116.8</v>
      </c>
      <c r="H298" s="76" t="str">
        <f>IF(Tabella43[[#This Row],[Consumi anno termico 2024-2025 '[smc']2]]&lt;200000,"inf. 200.000 smc")</f>
        <v>inf. 200.000 smc</v>
      </c>
    </row>
    <row r="299" spans="1:8" ht="17.25" x14ac:dyDescent="0.25">
      <c r="A299" s="70">
        <v>298</v>
      </c>
      <c r="B299" s="71" t="s">
        <v>409</v>
      </c>
      <c r="C299" s="72" t="s">
        <v>404</v>
      </c>
      <c r="D299" s="76" t="s">
        <v>2</v>
      </c>
      <c r="E299" s="74" t="s">
        <v>405</v>
      </c>
      <c r="F299" s="75" t="s">
        <v>175</v>
      </c>
      <c r="G299" s="70">
        <v>13608.8</v>
      </c>
      <c r="H299" s="76" t="str">
        <f>IF(Tabella43[[#This Row],[Consumi anno termico 2024-2025 '[smc']2]]&lt;200000,"inf. 200.000 smc")</f>
        <v>inf. 200.000 smc</v>
      </c>
    </row>
    <row r="300" spans="1:8" ht="17.25" x14ac:dyDescent="0.25">
      <c r="A300" s="70">
        <v>299</v>
      </c>
      <c r="B300" s="71" t="s">
        <v>410</v>
      </c>
      <c r="C300" s="72" t="s">
        <v>404</v>
      </c>
      <c r="D300" s="76" t="s">
        <v>2</v>
      </c>
      <c r="E300" s="74" t="s">
        <v>1386</v>
      </c>
      <c r="F300" s="75" t="s">
        <v>175</v>
      </c>
      <c r="G300" s="70">
        <v>1345</v>
      </c>
      <c r="H300" s="76" t="str">
        <f>IF(Tabella43[[#This Row],[Consumi anno termico 2024-2025 '[smc']2]]&lt;200000,"inf. 200.000 smc")</f>
        <v>inf. 200.000 smc</v>
      </c>
    </row>
    <row r="301" spans="1:8" ht="17.25" x14ac:dyDescent="0.25">
      <c r="A301" s="70">
        <v>300</v>
      </c>
      <c r="B301" s="71" t="s">
        <v>411</v>
      </c>
      <c r="C301" s="72" t="s">
        <v>404</v>
      </c>
      <c r="D301" s="76" t="s">
        <v>2</v>
      </c>
      <c r="E301" s="74" t="s">
        <v>1385</v>
      </c>
      <c r="F301" s="75" t="s">
        <v>175</v>
      </c>
      <c r="G301" s="70">
        <v>28</v>
      </c>
      <c r="H301" s="76" t="str">
        <f>IF(Tabella43[[#This Row],[Consumi anno termico 2024-2025 '[smc']2]]&lt;200000,"inf. 200.000 smc")</f>
        <v>inf. 200.000 smc</v>
      </c>
    </row>
    <row r="302" spans="1:8" ht="17.25" x14ac:dyDescent="0.25">
      <c r="A302" s="70">
        <v>301</v>
      </c>
      <c r="B302" s="71" t="s">
        <v>412</v>
      </c>
      <c r="C302" s="72" t="s">
        <v>404</v>
      </c>
      <c r="D302" s="76" t="s">
        <v>2</v>
      </c>
      <c r="E302" s="74" t="s">
        <v>1383</v>
      </c>
      <c r="F302" s="75" t="s">
        <v>175</v>
      </c>
      <c r="G302" s="70">
        <v>2022.4</v>
      </c>
      <c r="H302" s="76" t="str">
        <f>IF(Tabella43[[#This Row],[Consumi anno termico 2024-2025 '[smc']2]]&lt;200000,"inf. 200.000 smc")</f>
        <v>inf. 200.000 smc</v>
      </c>
    </row>
    <row r="303" spans="1:8" ht="17.25" x14ac:dyDescent="0.25">
      <c r="A303" s="70">
        <v>302</v>
      </c>
      <c r="B303" s="71" t="s">
        <v>413</v>
      </c>
      <c r="C303" s="72" t="s">
        <v>404</v>
      </c>
      <c r="D303" s="76" t="s">
        <v>2</v>
      </c>
      <c r="E303" s="74" t="s">
        <v>1384</v>
      </c>
      <c r="F303" s="75" t="s">
        <v>175</v>
      </c>
      <c r="G303" s="70">
        <v>1886.4</v>
      </c>
      <c r="H303" s="76" t="str">
        <f>IF(Tabella43[[#This Row],[Consumi anno termico 2024-2025 '[smc']2]]&lt;200000,"inf. 200.000 smc")</f>
        <v>inf. 200.000 smc</v>
      </c>
    </row>
    <row r="304" spans="1:8" ht="17.25" x14ac:dyDescent="0.25">
      <c r="A304" s="70">
        <v>303</v>
      </c>
      <c r="B304" s="71" t="s">
        <v>414</v>
      </c>
      <c r="C304" s="72" t="s">
        <v>404</v>
      </c>
      <c r="D304" s="76" t="s">
        <v>2</v>
      </c>
      <c r="E304" s="74" t="s">
        <v>1387</v>
      </c>
      <c r="F304" s="75" t="s">
        <v>175</v>
      </c>
      <c r="G304" s="70">
        <v>9724</v>
      </c>
      <c r="H304" s="76" t="str">
        <f>IF(Tabella43[[#This Row],[Consumi anno termico 2024-2025 '[smc']2]]&lt;200000,"inf. 200.000 smc")</f>
        <v>inf. 200.000 smc</v>
      </c>
    </row>
    <row r="305" spans="1:8" ht="17.25" x14ac:dyDescent="0.25">
      <c r="A305" s="70">
        <v>304</v>
      </c>
      <c r="B305" s="71" t="s">
        <v>1085</v>
      </c>
      <c r="C305" s="72" t="s">
        <v>404</v>
      </c>
      <c r="D305" s="76" t="s">
        <v>2</v>
      </c>
      <c r="E305" s="74" t="s">
        <v>1383</v>
      </c>
      <c r="F305" s="75" t="s">
        <v>175</v>
      </c>
      <c r="G305" s="70">
        <v>1000.8</v>
      </c>
      <c r="H305" s="76" t="str">
        <f>IF(Tabella43[[#This Row],[Consumi anno termico 2024-2025 '[smc']2]]&lt;200000,"inf. 200.000 smc")</f>
        <v>inf. 200.000 smc</v>
      </c>
    </row>
    <row r="306" spans="1:8" ht="17.25" x14ac:dyDescent="0.25">
      <c r="A306" s="70">
        <v>305</v>
      </c>
      <c r="B306" s="71" t="s">
        <v>415</v>
      </c>
      <c r="C306" s="72" t="s">
        <v>416</v>
      </c>
      <c r="D306" s="76" t="s">
        <v>2</v>
      </c>
      <c r="E306" s="74" t="s">
        <v>1386</v>
      </c>
      <c r="F306" s="75" t="s">
        <v>175</v>
      </c>
      <c r="G306" s="70">
        <v>2880.8</v>
      </c>
      <c r="H306" s="76" t="str">
        <f>IF(Tabella43[[#This Row],[Consumi anno termico 2024-2025 '[smc']2]]&lt;200000,"inf. 200.000 smc")</f>
        <v>inf. 200.000 smc</v>
      </c>
    </row>
    <row r="307" spans="1:8" ht="17.25" x14ac:dyDescent="0.25">
      <c r="A307" s="70">
        <v>306</v>
      </c>
      <c r="B307" s="71" t="s">
        <v>417</v>
      </c>
      <c r="C307" s="72" t="s">
        <v>416</v>
      </c>
      <c r="D307" s="76" t="s">
        <v>2</v>
      </c>
      <c r="E307" s="74" t="s">
        <v>1390</v>
      </c>
      <c r="F307" s="75" t="s">
        <v>156</v>
      </c>
      <c r="G307" s="70">
        <v>8540</v>
      </c>
      <c r="H307" s="76" t="str">
        <f>IF(Tabella43[[#This Row],[Consumi anno termico 2024-2025 '[smc']2]]&lt;200000,"inf. 200.000 smc")</f>
        <v>inf. 200.000 smc</v>
      </c>
    </row>
    <row r="308" spans="1:8" ht="17.25" x14ac:dyDescent="0.25">
      <c r="A308" s="70">
        <v>307</v>
      </c>
      <c r="B308" s="71" t="s">
        <v>418</v>
      </c>
      <c r="C308" s="72" t="s">
        <v>416</v>
      </c>
      <c r="D308" s="76" t="s">
        <v>2</v>
      </c>
      <c r="E308" s="74" t="s">
        <v>1389</v>
      </c>
      <c r="F308" s="75" t="s">
        <v>156</v>
      </c>
      <c r="G308" s="70">
        <v>16585.599999999999</v>
      </c>
      <c r="H308" s="76" t="str">
        <f>IF(Tabella43[[#This Row],[Consumi anno termico 2024-2025 '[smc']2]]&lt;200000,"inf. 200.000 smc")</f>
        <v>inf. 200.000 smc</v>
      </c>
    </row>
    <row r="309" spans="1:8" ht="17.25" x14ac:dyDescent="0.25">
      <c r="A309" s="70">
        <v>308</v>
      </c>
      <c r="B309" s="71" t="s">
        <v>419</v>
      </c>
      <c r="C309" s="72" t="s">
        <v>416</v>
      </c>
      <c r="D309" s="76" t="s">
        <v>2</v>
      </c>
      <c r="E309" s="74" t="s">
        <v>1263</v>
      </c>
      <c r="F309" s="75" t="s">
        <v>156</v>
      </c>
      <c r="G309" s="70">
        <v>2997.8837183999999</v>
      </c>
      <c r="H309" s="76" t="str">
        <f>IF(Tabella43[[#This Row],[Consumi anno termico 2024-2025 '[smc']2]]&lt;200000,"inf. 200.000 smc")</f>
        <v>inf. 200.000 smc</v>
      </c>
    </row>
    <row r="310" spans="1:8" ht="17.25" x14ac:dyDescent="0.25">
      <c r="A310" s="70">
        <v>309</v>
      </c>
      <c r="B310" s="71" t="s">
        <v>420</v>
      </c>
      <c r="C310" s="72" t="s">
        <v>1169</v>
      </c>
      <c r="D310" s="76" t="s">
        <v>2</v>
      </c>
      <c r="E310" s="74" t="s">
        <v>1391</v>
      </c>
      <c r="F310" s="75" t="s">
        <v>156</v>
      </c>
      <c r="G310" s="70">
        <v>1881.6</v>
      </c>
      <c r="H310" s="76" t="str">
        <f>IF(Tabella43[[#This Row],[Consumi anno termico 2024-2025 '[smc']2]]&lt;200000,"inf. 200.000 smc")</f>
        <v>inf. 200.000 smc</v>
      </c>
    </row>
    <row r="311" spans="1:8" ht="17.25" x14ac:dyDescent="0.25">
      <c r="A311" s="70">
        <v>310</v>
      </c>
      <c r="B311" s="71" t="s">
        <v>421</v>
      </c>
      <c r="C311" s="72" t="s">
        <v>1169</v>
      </c>
      <c r="D311" s="76" t="s">
        <v>2</v>
      </c>
      <c r="E311" s="74" t="s">
        <v>1392</v>
      </c>
      <c r="F311" s="75" t="s">
        <v>235</v>
      </c>
      <c r="G311" s="70">
        <v>4804</v>
      </c>
      <c r="H311" s="76" t="str">
        <f>IF(Tabella43[[#This Row],[Consumi anno termico 2024-2025 '[smc']2]]&lt;200000,"inf. 200.000 smc")</f>
        <v>inf. 200.000 smc</v>
      </c>
    </row>
    <row r="312" spans="1:8" ht="17.25" x14ac:dyDescent="0.25">
      <c r="A312" s="70">
        <v>311</v>
      </c>
      <c r="B312" s="71" t="s">
        <v>422</v>
      </c>
      <c r="C312" s="72" t="s">
        <v>1169</v>
      </c>
      <c r="D312" s="76" t="s">
        <v>2</v>
      </c>
      <c r="E312" s="74" t="s">
        <v>1393</v>
      </c>
      <c r="F312" s="75" t="s">
        <v>235</v>
      </c>
      <c r="G312" s="70">
        <v>13499.2</v>
      </c>
      <c r="H312" s="76" t="str">
        <f>IF(Tabella43[[#This Row],[Consumi anno termico 2024-2025 '[smc']2]]&lt;200000,"inf. 200.000 smc")</f>
        <v>inf. 200.000 smc</v>
      </c>
    </row>
    <row r="313" spans="1:8" ht="17.25" x14ac:dyDescent="0.25">
      <c r="A313" s="70">
        <v>312</v>
      </c>
      <c r="B313" s="71" t="s">
        <v>423</v>
      </c>
      <c r="C313" s="72" t="s">
        <v>1169</v>
      </c>
      <c r="D313" s="76" t="s">
        <v>2</v>
      </c>
      <c r="E313" s="74" t="s">
        <v>1392</v>
      </c>
      <c r="F313" s="75" t="s">
        <v>235</v>
      </c>
      <c r="G313" s="70">
        <v>2239.0282391999999</v>
      </c>
      <c r="H313" s="76" t="str">
        <f>IF(Tabella43[[#This Row],[Consumi anno termico 2024-2025 '[smc']2]]&lt;200000,"inf. 200.000 smc")</f>
        <v>inf. 200.000 smc</v>
      </c>
    </row>
    <row r="314" spans="1:8" ht="17.25" x14ac:dyDescent="0.25">
      <c r="A314" s="70">
        <v>313</v>
      </c>
      <c r="B314" s="71" t="s">
        <v>424</v>
      </c>
      <c r="C314" s="72" t="s">
        <v>1169</v>
      </c>
      <c r="D314" s="76" t="s">
        <v>2</v>
      </c>
      <c r="E314" s="74" t="s">
        <v>1395</v>
      </c>
      <c r="F314" s="75" t="s">
        <v>235</v>
      </c>
      <c r="G314" s="70">
        <v>3211</v>
      </c>
      <c r="H314" s="76" t="str">
        <f>IF(Tabella43[[#This Row],[Consumi anno termico 2024-2025 '[smc']2]]&lt;200000,"inf. 200.000 smc")</f>
        <v>inf. 200.000 smc</v>
      </c>
    </row>
    <row r="315" spans="1:8" ht="17.25" x14ac:dyDescent="0.25">
      <c r="A315" s="70">
        <v>314</v>
      </c>
      <c r="B315" s="71" t="s">
        <v>425</v>
      </c>
      <c r="C315" s="72" t="s">
        <v>1169</v>
      </c>
      <c r="D315" s="76" t="s">
        <v>2</v>
      </c>
      <c r="E315" s="74" t="s">
        <v>1395</v>
      </c>
      <c r="F315" s="75" t="s">
        <v>235</v>
      </c>
      <c r="G315" s="70">
        <v>1048</v>
      </c>
      <c r="H315" s="76" t="str">
        <f>IF(Tabella43[[#This Row],[Consumi anno termico 2024-2025 '[smc']2]]&lt;200000,"inf. 200.000 smc")</f>
        <v>inf. 200.000 smc</v>
      </c>
    </row>
    <row r="316" spans="1:8" ht="17.25" x14ac:dyDescent="0.25">
      <c r="A316" s="70">
        <v>315</v>
      </c>
      <c r="B316" s="71" t="s">
        <v>426</v>
      </c>
      <c r="C316" s="72" t="s">
        <v>1169</v>
      </c>
      <c r="D316" s="76" t="s">
        <v>2</v>
      </c>
      <c r="E316" s="74" t="s">
        <v>1394</v>
      </c>
      <c r="F316" s="75" t="s">
        <v>235</v>
      </c>
      <c r="G316" s="70">
        <v>2212.8000000000002</v>
      </c>
      <c r="H316" s="76" t="str">
        <f>IF(Tabella43[[#This Row],[Consumi anno termico 2024-2025 '[smc']2]]&lt;200000,"inf. 200.000 smc")</f>
        <v>inf. 200.000 smc</v>
      </c>
    </row>
    <row r="317" spans="1:8" ht="17.25" x14ac:dyDescent="0.25">
      <c r="A317" s="70">
        <v>316</v>
      </c>
      <c r="B317" s="71" t="s">
        <v>427</v>
      </c>
      <c r="C317" s="72" t="s">
        <v>1169</v>
      </c>
      <c r="D317" s="76" t="s">
        <v>2</v>
      </c>
      <c r="E317" s="74" t="s">
        <v>1397</v>
      </c>
      <c r="F317" s="75" t="s">
        <v>235</v>
      </c>
      <c r="G317" s="70">
        <v>9786.4</v>
      </c>
      <c r="H317" s="76" t="str">
        <f>IF(Tabella43[[#This Row],[Consumi anno termico 2024-2025 '[smc']2]]&lt;200000,"inf. 200.000 smc")</f>
        <v>inf. 200.000 smc</v>
      </c>
    </row>
    <row r="318" spans="1:8" ht="17.25" x14ac:dyDescent="0.25">
      <c r="A318" s="70">
        <v>317</v>
      </c>
      <c r="B318" s="71" t="s">
        <v>428</v>
      </c>
      <c r="C318" s="72" t="s">
        <v>1169</v>
      </c>
      <c r="D318" s="76" t="s">
        <v>2</v>
      </c>
      <c r="E318" s="74" t="s">
        <v>1397</v>
      </c>
      <c r="F318" s="75" t="s">
        <v>235</v>
      </c>
      <c r="G318" s="70">
        <v>643.84981360000006</v>
      </c>
      <c r="H318" s="76" t="str">
        <f>IF(Tabella43[[#This Row],[Consumi anno termico 2024-2025 '[smc']2]]&lt;200000,"inf. 200.000 smc")</f>
        <v>inf. 200.000 smc</v>
      </c>
    </row>
    <row r="319" spans="1:8" ht="17.25" x14ac:dyDescent="0.25">
      <c r="A319" s="70">
        <v>318</v>
      </c>
      <c r="B319" s="71" t="s">
        <v>429</v>
      </c>
      <c r="C319" s="72" t="s">
        <v>1169</v>
      </c>
      <c r="D319" s="76" t="s">
        <v>2</v>
      </c>
      <c r="E319" s="74" t="s">
        <v>1392</v>
      </c>
      <c r="F319" s="75" t="s">
        <v>235</v>
      </c>
      <c r="G319" s="70">
        <v>3456</v>
      </c>
      <c r="H319" s="76" t="str">
        <f>IF(Tabella43[[#This Row],[Consumi anno termico 2024-2025 '[smc']2]]&lt;200000,"inf. 200.000 smc")</f>
        <v>inf. 200.000 smc</v>
      </c>
    </row>
    <row r="320" spans="1:8" ht="17.25" x14ac:dyDescent="0.25">
      <c r="A320" s="70">
        <v>319</v>
      </c>
      <c r="B320" s="71" t="s">
        <v>430</v>
      </c>
      <c r="C320" s="72" t="s">
        <v>431</v>
      </c>
      <c r="D320" s="76" t="s">
        <v>2</v>
      </c>
      <c r="E320" s="74" t="s">
        <v>1396</v>
      </c>
      <c r="F320" s="75" t="s">
        <v>235</v>
      </c>
      <c r="G320" s="70">
        <v>18.399999999999999</v>
      </c>
      <c r="H320" s="76" t="str">
        <f>IF(Tabella43[[#This Row],[Consumi anno termico 2024-2025 '[smc']2]]&lt;200000,"inf. 200.000 smc")</f>
        <v>inf. 200.000 smc</v>
      </c>
    </row>
    <row r="321" spans="1:8" ht="17.25" x14ac:dyDescent="0.25">
      <c r="A321" s="70">
        <v>320</v>
      </c>
      <c r="B321" s="71" t="s">
        <v>433</v>
      </c>
      <c r="C321" s="72" t="s">
        <v>431</v>
      </c>
      <c r="D321" s="76" t="s">
        <v>2</v>
      </c>
      <c r="E321" s="74" t="s">
        <v>1249</v>
      </c>
      <c r="F321" s="75" t="s">
        <v>432</v>
      </c>
      <c r="G321" s="70">
        <v>5336.3681280000001</v>
      </c>
      <c r="H321" s="76" t="str">
        <f>IF(Tabella43[[#This Row],[Consumi anno termico 2024-2025 '[smc']2]]&lt;200000,"inf. 200.000 smc")</f>
        <v>inf. 200.000 smc</v>
      </c>
    </row>
    <row r="322" spans="1:8" ht="17.25" x14ac:dyDescent="0.25">
      <c r="A322" s="70">
        <v>321</v>
      </c>
      <c r="B322" s="71" t="s">
        <v>434</v>
      </c>
      <c r="C322" s="72" t="s">
        <v>431</v>
      </c>
      <c r="D322" s="76" t="s">
        <v>2</v>
      </c>
      <c r="E322" s="74" t="s">
        <v>1249</v>
      </c>
      <c r="F322" s="75" t="s">
        <v>432</v>
      </c>
      <c r="G322" s="70">
        <v>913.6</v>
      </c>
      <c r="H322" s="76" t="str">
        <f>IF(Tabella43[[#This Row],[Consumi anno termico 2024-2025 '[smc']2]]&lt;200000,"inf. 200.000 smc")</f>
        <v>inf. 200.000 smc</v>
      </c>
    </row>
    <row r="323" spans="1:8" ht="17.25" x14ac:dyDescent="0.25">
      <c r="A323" s="70">
        <v>322</v>
      </c>
      <c r="B323" s="71" t="s">
        <v>435</v>
      </c>
      <c r="C323" s="72" t="s">
        <v>431</v>
      </c>
      <c r="D323" s="76" t="s">
        <v>2</v>
      </c>
      <c r="E323" s="74" t="s">
        <v>1338</v>
      </c>
      <c r="F323" s="75" t="s">
        <v>432</v>
      </c>
      <c r="G323" s="70">
        <v>919.72290559999999</v>
      </c>
      <c r="H323" s="76" t="str">
        <f>IF(Tabella43[[#This Row],[Consumi anno termico 2024-2025 '[smc']2]]&lt;200000,"inf. 200.000 smc")</f>
        <v>inf. 200.000 smc</v>
      </c>
    </row>
    <row r="324" spans="1:8" ht="17.25" x14ac:dyDescent="0.25">
      <c r="A324" s="70">
        <v>323</v>
      </c>
      <c r="B324" s="71" t="s">
        <v>1106</v>
      </c>
      <c r="C324" s="72" t="s">
        <v>431</v>
      </c>
      <c r="D324" s="76" t="s">
        <v>2</v>
      </c>
      <c r="E324" s="74" t="s">
        <v>1398</v>
      </c>
      <c r="F324" s="75" t="s">
        <v>432</v>
      </c>
      <c r="G324" s="70">
        <v>854.4</v>
      </c>
      <c r="H324" s="76" t="str">
        <f>IF(Tabella43[[#This Row],[Consumi anno termico 2024-2025 '[smc']2]]&lt;200000,"inf. 200.000 smc")</f>
        <v>inf. 200.000 smc</v>
      </c>
    </row>
    <row r="325" spans="1:8" ht="17.25" x14ac:dyDescent="0.25">
      <c r="A325" s="70">
        <v>324</v>
      </c>
      <c r="B325" s="71" t="s">
        <v>436</v>
      </c>
      <c r="C325" s="72" t="s">
        <v>431</v>
      </c>
      <c r="D325" s="76" t="s">
        <v>2</v>
      </c>
      <c r="E325" s="74" t="s">
        <v>1401</v>
      </c>
      <c r="F325" s="75" t="s">
        <v>432</v>
      </c>
      <c r="G325" s="70">
        <v>2345</v>
      </c>
      <c r="H325" s="76" t="str">
        <f>IF(Tabella43[[#This Row],[Consumi anno termico 2024-2025 '[smc']2]]&lt;200000,"inf. 200.000 smc")</f>
        <v>inf. 200.000 smc</v>
      </c>
    </row>
    <row r="326" spans="1:8" ht="17.25" x14ac:dyDescent="0.25">
      <c r="A326" s="70">
        <v>325</v>
      </c>
      <c r="B326" s="71" t="s">
        <v>437</v>
      </c>
      <c r="C326" s="72" t="s">
        <v>431</v>
      </c>
      <c r="D326" s="76" t="s">
        <v>2</v>
      </c>
      <c r="E326" s="74" t="s">
        <v>1296</v>
      </c>
      <c r="F326" s="75" t="s">
        <v>432</v>
      </c>
      <c r="G326" s="70">
        <v>455.38954240000004</v>
      </c>
      <c r="H326" s="76" t="str">
        <f>IF(Tabella43[[#This Row],[Consumi anno termico 2024-2025 '[smc']2]]&lt;200000,"inf. 200.000 smc")</f>
        <v>inf. 200.000 smc</v>
      </c>
    </row>
    <row r="327" spans="1:8" ht="17.25" x14ac:dyDescent="0.25">
      <c r="A327" s="70">
        <v>326</v>
      </c>
      <c r="B327" s="71" t="s">
        <v>438</v>
      </c>
      <c r="C327" s="72" t="s">
        <v>431</v>
      </c>
      <c r="D327" s="76" t="s">
        <v>2</v>
      </c>
      <c r="E327" s="74" t="s">
        <v>1400</v>
      </c>
      <c r="F327" s="75" t="s">
        <v>432</v>
      </c>
      <c r="G327" s="70">
        <v>2000</v>
      </c>
      <c r="H327" s="76" t="str">
        <f>IF(Tabella43[[#This Row],[Consumi anno termico 2024-2025 '[smc']2]]&lt;200000,"inf. 200.000 smc")</f>
        <v>inf. 200.000 smc</v>
      </c>
    </row>
    <row r="328" spans="1:8" ht="17.25" x14ac:dyDescent="0.25">
      <c r="A328" s="70">
        <v>327</v>
      </c>
      <c r="B328" s="71" t="s">
        <v>439</v>
      </c>
      <c r="C328" s="72" t="s">
        <v>440</v>
      </c>
      <c r="D328" s="76" t="s">
        <v>2</v>
      </c>
      <c r="E328" s="74" t="s">
        <v>1399</v>
      </c>
      <c r="F328" s="75" t="s">
        <v>432</v>
      </c>
      <c r="G328" s="70">
        <v>633.52647760000013</v>
      </c>
      <c r="H328" s="76" t="str">
        <f>IF(Tabella43[[#This Row],[Consumi anno termico 2024-2025 '[smc']2]]&lt;200000,"inf. 200.000 smc")</f>
        <v>inf. 200.000 smc</v>
      </c>
    </row>
    <row r="329" spans="1:8" ht="17.25" x14ac:dyDescent="0.25">
      <c r="A329" s="70">
        <v>328</v>
      </c>
      <c r="B329" s="71" t="s">
        <v>441</v>
      </c>
      <c r="C329" s="72" t="s">
        <v>440</v>
      </c>
      <c r="D329" s="76" t="s">
        <v>2</v>
      </c>
      <c r="E329" s="74" t="s">
        <v>1404</v>
      </c>
      <c r="F329" s="75" t="s">
        <v>186</v>
      </c>
      <c r="G329" s="70">
        <v>16212</v>
      </c>
      <c r="H329" s="76" t="str">
        <f>IF(Tabella43[[#This Row],[Consumi anno termico 2024-2025 '[smc']2]]&lt;200000,"inf. 200.000 smc")</f>
        <v>inf. 200.000 smc</v>
      </c>
    </row>
    <row r="330" spans="1:8" ht="17.25" x14ac:dyDescent="0.25">
      <c r="A330" s="70">
        <v>329</v>
      </c>
      <c r="B330" s="71" t="s">
        <v>442</v>
      </c>
      <c r="C330" s="72" t="s">
        <v>440</v>
      </c>
      <c r="D330" s="76" t="s">
        <v>2</v>
      </c>
      <c r="E330" s="74" t="s">
        <v>1404</v>
      </c>
      <c r="F330" s="75" t="s">
        <v>186</v>
      </c>
      <c r="G330" s="70">
        <v>56.078384000000007</v>
      </c>
      <c r="H330" s="76" t="str">
        <f>IF(Tabella43[[#This Row],[Consumi anno termico 2024-2025 '[smc']2]]&lt;200000,"inf. 200.000 smc")</f>
        <v>inf. 200.000 smc</v>
      </c>
    </row>
    <row r="331" spans="1:8" ht="17.25" x14ac:dyDescent="0.25">
      <c r="A331" s="70">
        <v>330</v>
      </c>
      <c r="B331" s="71" t="s">
        <v>443</v>
      </c>
      <c r="C331" s="72" t="s">
        <v>440</v>
      </c>
      <c r="D331" s="76" t="s">
        <v>2</v>
      </c>
      <c r="E331" s="74" t="s">
        <v>1402</v>
      </c>
      <c r="F331" s="75" t="s">
        <v>186</v>
      </c>
      <c r="G331" s="70">
        <v>7.983718399999999</v>
      </c>
      <c r="H331" s="76" t="str">
        <f>IF(Tabella43[[#This Row],[Consumi anno termico 2024-2025 '[smc']2]]&lt;200000,"inf. 200.000 smc")</f>
        <v>inf. 200.000 smc</v>
      </c>
    </row>
    <row r="332" spans="1:8" ht="17.25" x14ac:dyDescent="0.25">
      <c r="A332" s="70">
        <v>331</v>
      </c>
      <c r="B332" s="71" t="s">
        <v>444</v>
      </c>
      <c r="C332" s="72" t="s">
        <v>440</v>
      </c>
      <c r="D332" s="76" t="s">
        <v>2</v>
      </c>
      <c r="E332" s="74" t="s">
        <v>1403</v>
      </c>
      <c r="F332" s="75" t="s">
        <v>186</v>
      </c>
      <c r="G332" s="70">
        <v>12389.6</v>
      </c>
      <c r="H332" s="76" t="str">
        <f>IF(Tabella43[[#This Row],[Consumi anno termico 2024-2025 '[smc']2]]&lt;200000,"inf. 200.000 smc")</f>
        <v>inf. 200.000 smc</v>
      </c>
    </row>
    <row r="333" spans="1:8" ht="17.25" x14ac:dyDescent="0.25">
      <c r="A333" s="70">
        <v>332</v>
      </c>
      <c r="B333" s="71" t="s">
        <v>446</v>
      </c>
      <c r="C333" s="72" t="s">
        <v>440</v>
      </c>
      <c r="D333" s="76" t="s">
        <v>2</v>
      </c>
      <c r="E333" s="74" t="s">
        <v>445</v>
      </c>
      <c r="F333" s="75" t="s">
        <v>186</v>
      </c>
      <c r="G333" s="70">
        <v>267.2</v>
      </c>
      <c r="H333" s="76" t="str">
        <f>IF(Tabella43[[#This Row],[Consumi anno termico 2024-2025 '[smc']2]]&lt;200000,"inf. 200.000 smc")</f>
        <v>inf. 200.000 smc</v>
      </c>
    </row>
    <row r="334" spans="1:8" ht="17.25" x14ac:dyDescent="0.25">
      <c r="A334" s="70">
        <v>333</v>
      </c>
      <c r="B334" s="71" t="s">
        <v>447</v>
      </c>
      <c r="C334" s="72" t="s">
        <v>440</v>
      </c>
      <c r="D334" s="76" t="s">
        <v>2</v>
      </c>
      <c r="E334" s="74" t="s">
        <v>1405</v>
      </c>
      <c r="F334" s="75" t="s">
        <v>186</v>
      </c>
      <c r="G334" s="70">
        <v>13555.2</v>
      </c>
      <c r="H334" s="76" t="str">
        <f>IF(Tabella43[[#This Row],[Consumi anno termico 2024-2025 '[smc']2]]&lt;200000,"inf. 200.000 smc")</f>
        <v>inf. 200.000 smc</v>
      </c>
    </row>
    <row r="335" spans="1:8" ht="17.25" x14ac:dyDescent="0.25">
      <c r="A335" s="70">
        <v>334</v>
      </c>
      <c r="B335" s="71" t="s">
        <v>448</v>
      </c>
      <c r="C335" s="72" t="s">
        <v>440</v>
      </c>
      <c r="D335" s="76" t="s">
        <v>2</v>
      </c>
      <c r="E335" s="74" t="s">
        <v>1406</v>
      </c>
      <c r="F335" s="75" t="s">
        <v>186</v>
      </c>
      <c r="G335" s="70">
        <v>5543</v>
      </c>
      <c r="H335" s="76" t="str">
        <f>IF(Tabella43[[#This Row],[Consumi anno termico 2024-2025 '[smc']2]]&lt;200000,"inf. 200.000 smc")</f>
        <v>inf. 200.000 smc</v>
      </c>
    </row>
    <row r="336" spans="1:8" ht="17.25" x14ac:dyDescent="0.25">
      <c r="A336" s="70">
        <v>335</v>
      </c>
      <c r="B336" s="71" t="s">
        <v>449</v>
      </c>
      <c r="C336" s="72" t="s">
        <v>450</v>
      </c>
      <c r="D336" s="76" t="s">
        <v>2</v>
      </c>
      <c r="E336" s="74" t="s">
        <v>1402</v>
      </c>
      <c r="F336" s="75" t="s">
        <v>186</v>
      </c>
      <c r="G336" s="70">
        <v>14623.2</v>
      </c>
      <c r="H336" s="76" t="str">
        <f>IF(Tabella43[[#This Row],[Consumi anno termico 2024-2025 '[smc']2]]&lt;200000,"inf. 200.000 smc")</f>
        <v>inf. 200.000 smc</v>
      </c>
    </row>
    <row r="337" spans="1:8" ht="17.25" x14ac:dyDescent="0.25">
      <c r="A337" s="70">
        <v>336</v>
      </c>
      <c r="B337" s="71" t="s">
        <v>451</v>
      </c>
      <c r="C337" s="72" t="s">
        <v>450</v>
      </c>
      <c r="D337" s="76" t="s">
        <v>2</v>
      </c>
      <c r="E337" s="74" t="s">
        <v>1407</v>
      </c>
      <c r="F337" s="75" t="s">
        <v>280</v>
      </c>
      <c r="G337" s="70">
        <v>690.33931280000002</v>
      </c>
      <c r="H337" s="76" t="str">
        <f>IF(Tabella43[[#This Row],[Consumi anno termico 2024-2025 '[smc']2]]&lt;200000,"inf. 200.000 smc")</f>
        <v>inf. 200.000 smc</v>
      </c>
    </row>
    <row r="338" spans="1:8" ht="17.25" x14ac:dyDescent="0.25">
      <c r="A338" s="70">
        <v>337</v>
      </c>
      <c r="B338" s="71" t="s">
        <v>452</v>
      </c>
      <c r="C338" s="72" t="s">
        <v>450</v>
      </c>
      <c r="D338" s="76" t="s">
        <v>2</v>
      </c>
      <c r="E338" s="74" t="s">
        <v>1234</v>
      </c>
      <c r="F338" s="75" t="s">
        <v>280</v>
      </c>
      <c r="G338" s="70">
        <v>552.79999999999995</v>
      </c>
      <c r="H338" s="76" t="str">
        <f>IF(Tabella43[[#This Row],[Consumi anno termico 2024-2025 '[smc']2]]&lt;200000,"inf. 200.000 smc")</f>
        <v>inf. 200.000 smc</v>
      </c>
    </row>
    <row r="339" spans="1:8" ht="17.25" x14ac:dyDescent="0.25">
      <c r="A339" s="70">
        <v>338</v>
      </c>
      <c r="B339" s="71" t="s">
        <v>453</v>
      </c>
      <c r="C339" s="72" t="s">
        <v>450</v>
      </c>
      <c r="D339" s="76" t="s">
        <v>2</v>
      </c>
      <c r="E339" s="74" t="s">
        <v>1407</v>
      </c>
      <c r="F339" s="75" t="s">
        <v>280</v>
      </c>
      <c r="G339" s="70">
        <v>178.4166472</v>
      </c>
      <c r="H339" s="76" t="str">
        <f>IF(Tabella43[[#This Row],[Consumi anno termico 2024-2025 '[smc']2]]&lt;200000,"inf. 200.000 smc")</f>
        <v>inf. 200.000 smc</v>
      </c>
    </row>
    <row r="340" spans="1:8" ht="17.25" x14ac:dyDescent="0.25">
      <c r="A340" s="70">
        <v>339</v>
      </c>
      <c r="B340" s="71" t="s">
        <v>454</v>
      </c>
      <c r="C340" s="72" t="s">
        <v>450</v>
      </c>
      <c r="D340" s="76" t="s">
        <v>2</v>
      </c>
      <c r="E340" s="74" t="s">
        <v>1408</v>
      </c>
      <c r="F340" s="75" t="s">
        <v>280</v>
      </c>
      <c r="G340" s="70">
        <v>2227.1999999999998</v>
      </c>
      <c r="H340" s="76" t="str">
        <f>IF(Tabella43[[#This Row],[Consumi anno termico 2024-2025 '[smc']2]]&lt;200000,"inf. 200.000 smc")</f>
        <v>inf. 200.000 smc</v>
      </c>
    </row>
    <row r="341" spans="1:8" ht="17.25" x14ac:dyDescent="0.25">
      <c r="A341" s="70">
        <v>340</v>
      </c>
      <c r="B341" s="71" t="s">
        <v>455</v>
      </c>
      <c r="C341" s="72" t="s">
        <v>450</v>
      </c>
      <c r="D341" s="76" t="s">
        <v>2</v>
      </c>
      <c r="E341" s="74" t="s">
        <v>1410</v>
      </c>
      <c r="F341" s="75" t="s">
        <v>280</v>
      </c>
      <c r="G341" s="70">
        <v>2501.4268519999996</v>
      </c>
      <c r="H341" s="76" t="str">
        <f>IF(Tabella43[[#This Row],[Consumi anno termico 2024-2025 '[smc']2]]&lt;200000,"inf. 200.000 smc")</f>
        <v>inf. 200.000 smc</v>
      </c>
    </row>
    <row r="342" spans="1:8" ht="17.25" x14ac:dyDescent="0.25">
      <c r="A342" s="70">
        <v>341</v>
      </c>
      <c r="B342" s="71" t="s">
        <v>456</v>
      </c>
      <c r="C342" s="72" t="s">
        <v>450</v>
      </c>
      <c r="D342" s="76" t="s">
        <v>2</v>
      </c>
      <c r="E342" s="74" t="s">
        <v>1411</v>
      </c>
      <c r="F342" s="75" t="s">
        <v>280</v>
      </c>
      <c r="G342" s="70">
        <v>9142.4</v>
      </c>
      <c r="H342" s="76" t="str">
        <f>IF(Tabella43[[#This Row],[Consumi anno termico 2024-2025 '[smc']2]]&lt;200000,"inf. 200.000 smc")</f>
        <v>inf. 200.000 smc</v>
      </c>
    </row>
    <row r="343" spans="1:8" ht="17.25" x14ac:dyDescent="0.25">
      <c r="A343" s="70">
        <v>342</v>
      </c>
      <c r="B343" s="71" t="s">
        <v>457</v>
      </c>
      <c r="C343" s="72" t="s">
        <v>450</v>
      </c>
      <c r="D343" s="76" t="s">
        <v>2</v>
      </c>
      <c r="E343" s="74" t="s">
        <v>1409</v>
      </c>
      <c r="F343" s="75" t="s">
        <v>280</v>
      </c>
      <c r="G343" s="70">
        <v>947.42830079999999</v>
      </c>
      <c r="H343" s="76" t="str">
        <f>IF(Tabella43[[#This Row],[Consumi anno termico 2024-2025 '[smc']2]]&lt;200000,"inf. 200.000 smc")</f>
        <v>inf. 200.000 smc</v>
      </c>
    </row>
    <row r="344" spans="1:8" ht="17.25" x14ac:dyDescent="0.25">
      <c r="A344" s="70">
        <v>343</v>
      </c>
      <c r="B344" s="71" t="s">
        <v>458</v>
      </c>
      <c r="C344" s="72" t="s">
        <v>450</v>
      </c>
      <c r="D344" s="76" t="s">
        <v>2</v>
      </c>
      <c r="E344" s="74" t="s">
        <v>1409</v>
      </c>
      <c r="F344" s="75" t="s">
        <v>280</v>
      </c>
      <c r="G344" s="70">
        <v>7466.4</v>
      </c>
      <c r="H344" s="76" t="str">
        <f>IF(Tabella43[[#This Row],[Consumi anno termico 2024-2025 '[smc']2]]&lt;200000,"inf. 200.000 smc")</f>
        <v>inf. 200.000 smc</v>
      </c>
    </row>
    <row r="345" spans="1:8" ht="17.25" x14ac:dyDescent="0.25">
      <c r="A345" s="70">
        <v>344</v>
      </c>
      <c r="B345" s="71" t="s">
        <v>1147</v>
      </c>
      <c r="C345" s="72" t="s">
        <v>1178</v>
      </c>
      <c r="D345" s="76" t="s">
        <v>2</v>
      </c>
      <c r="E345" s="74" t="s">
        <v>1412</v>
      </c>
      <c r="F345" s="75" t="s">
        <v>280</v>
      </c>
      <c r="G345" s="70">
        <v>7647</v>
      </c>
      <c r="H345" s="76" t="str">
        <f>IF(Tabella43[[#This Row],[Consumi anno termico 2024-2025 '[smc']2]]&lt;200000,"inf. 200.000 smc")</f>
        <v>inf. 200.000 smc</v>
      </c>
    </row>
    <row r="346" spans="1:8" ht="17.25" x14ac:dyDescent="0.25">
      <c r="A346" s="70">
        <v>345</v>
      </c>
      <c r="B346" s="71" t="s">
        <v>1145</v>
      </c>
      <c r="C346" s="72" t="s">
        <v>1178</v>
      </c>
      <c r="D346" s="76" t="s">
        <v>2</v>
      </c>
      <c r="E346" s="74" t="s">
        <v>1416</v>
      </c>
      <c r="F346" s="75" t="s">
        <v>139</v>
      </c>
      <c r="G346" s="70">
        <v>2425.6</v>
      </c>
      <c r="H346" s="76" t="str">
        <f>IF(Tabella43[[#This Row],[Consumi anno termico 2024-2025 '[smc']2]]&lt;200000,"inf. 200.000 smc")</f>
        <v>inf. 200.000 smc</v>
      </c>
    </row>
    <row r="347" spans="1:8" ht="17.25" x14ac:dyDescent="0.25">
      <c r="A347" s="70">
        <v>346</v>
      </c>
      <c r="B347" s="71" t="s">
        <v>1143</v>
      </c>
      <c r="C347" s="72" t="s">
        <v>1178</v>
      </c>
      <c r="D347" s="76" t="s">
        <v>2</v>
      </c>
      <c r="E347" s="74" t="s">
        <v>1414</v>
      </c>
      <c r="F347" s="75" t="s">
        <v>139</v>
      </c>
      <c r="G347" s="70">
        <v>5.6</v>
      </c>
      <c r="H347" s="76" t="str">
        <f>IF(Tabella43[[#This Row],[Consumi anno termico 2024-2025 '[smc']2]]&lt;200000,"inf. 200.000 smc")</f>
        <v>inf. 200.000 smc</v>
      </c>
    </row>
    <row r="348" spans="1:8" ht="17.25" x14ac:dyDescent="0.25">
      <c r="A348" s="70">
        <v>347</v>
      </c>
      <c r="B348" s="71" t="s">
        <v>1146</v>
      </c>
      <c r="C348" s="72" t="s">
        <v>1178</v>
      </c>
      <c r="D348" s="76" t="s">
        <v>2</v>
      </c>
      <c r="E348" s="74" t="s">
        <v>1413</v>
      </c>
      <c r="F348" s="75" t="s">
        <v>139</v>
      </c>
      <c r="G348" s="70">
        <v>6463.2</v>
      </c>
      <c r="H348" s="76" t="str">
        <f>IF(Tabella43[[#This Row],[Consumi anno termico 2024-2025 '[smc']2]]&lt;200000,"inf. 200.000 smc")</f>
        <v>inf. 200.000 smc</v>
      </c>
    </row>
    <row r="349" spans="1:8" ht="17.25" x14ac:dyDescent="0.25">
      <c r="A349" s="70">
        <v>348</v>
      </c>
      <c r="B349" s="71" t="s">
        <v>1142</v>
      </c>
      <c r="C349" s="72" t="s">
        <v>1178</v>
      </c>
      <c r="D349" s="76" t="s">
        <v>2</v>
      </c>
      <c r="E349" s="74" t="s">
        <v>1415</v>
      </c>
      <c r="F349" s="75" t="s">
        <v>139</v>
      </c>
      <c r="G349" s="70">
        <v>12476</v>
      </c>
      <c r="H349" s="76" t="str">
        <f>IF(Tabella43[[#This Row],[Consumi anno termico 2024-2025 '[smc']2]]&lt;200000,"inf. 200.000 smc")</f>
        <v>inf. 200.000 smc</v>
      </c>
    </row>
    <row r="350" spans="1:8" ht="17.25" x14ac:dyDescent="0.25">
      <c r="A350" s="70">
        <v>349</v>
      </c>
      <c r="B350" s="71" t="s">
        <v>1144</v>
      </c>
      <c r="C350" s="72" t="s">
        <v>1178</v>
      </c>
      <c r="D350" s="76" t="s">
        <v>2</v>
      </c>
      <c r="E350" s="74" t="s">
        <v>1317</v>
      </c>
      <c r="F350" s="75" t="s">
        <v>139</v>
      </c>
      <c r="G350" s="70">
        <v>871.2</v>
      </c>
      <c r="H350" s="76" t="str">
        <f>IF(Tabella43[[#This Row],[Consumi anno termico 2024-2025 '[smc']2]]&lt;200000,"inf. 200.000 smc")</f>
        <v>inf. 200.000 smc</v>
      </c>
    </row>
    <row r="351" spans="1:8" ht="17.25" x14ac:dyDescent="0.25">
      <c r="A351" s="70">
        <v>350</v>
      </c>
      <c r="B351" s="71" t="s">
        <v>1087</v>
      </c>
      <c r="C351" s="72" t="s">
        <v>460</v>
      </c>
      <c r="D351" s="76" t="s">
        <v>2</v>
      </c>
      <c r="E351" s="74" t="s">
        <v>1413</v>
      </c>
      <c r="F351" s="75" t="s">
        <v>139</v>
      </c>
      <c r="G351" s="70">
        <v>204.79999999999998</v>
      </c>
      <c r="H351" s="76" t="str">
        <f>IF(Tabella43[[#This Row],[Consumi anno termico 2024-2025 '[smc']2]]&lt;200000,"inf. 200.000 smc")</f>
        <v>inf. 200.000 smc</v>
      </c>
    </row>
    <row r="352" spans="1:8" ht="17.25" x14ac:dyDescent="0.25">
      <c r="A352" s="70">
        <v>351</v>
      </c>
      <c r="B352" s="71" t="s">
        <v>459</v>
      </c>
      <c r="C352" s="72" t="s">
        <v>460</v>
      </c>
      <c r="D352" s="76" t="s">
        <v>2</v>
      </c>
      <c r="E352" s="74" t="s">
        <v>1212</v>
      </c>
      <c r="F352" s="75" t="s">
        <v>153</v>
      </c>
      <c r="G352" s="70">
        <v>3456</v>
      </c>
      <c r="H352" s="76" t="str">
        <f>IF(Tabella43[[#This Row],[Consumi anno termico 2024-2025 '[smc']2]]&lt;200000,"inf. 200.000 smc")</f>
        <v>inf. 200.000 smc</v>
      </c>
    </row>
    <row r="353" spans="1:8" ht="17.25" x14ac:dyDescent="0.25">
      <c r="A353" s="70">
        <v>352</v>
      </c>
      <c r="B353" s="71" t="s">
        <v>461</v>
      </c>
      <c r="C353" s="72" t="s">
        <v>460</v>
      </c>
      <c r="D353" s="76" t="s">
        <v>2</v>
      </c>
      <c r="E353" s="74" t="s">
        <v>1427</v>
      </c>
      <c r="F353" s="75" t="s">
        <v>153</v>
      </c>
      <c r="G353" s="70">
        <v>25579.200000000001</v>
      </c>
      <c r="H353" s="76" t="str">
        <f>IF(Tabella43[[#This Row],[Consumi anno termico 2024-2025 '[smc']2]]&lt;200000,"inf. 200.000 smc")</f>
        <v>inf. 200.000 smc</v>
      </c>
    </row>
    <row r="354" spans="1:8" ht="17.25" x14ac:dyDescent="0.25">
      <c r="A354" s="70">
        <v>353</v>
      </c>
      <c r="B354" s="71" t="s">
        <v>462</v>
      </c>
      <c r="C354" s="72" t="s">
        <v>460</v>
      </c>
      <c r="D354" s="76" t="s">
        <v>2</v>
      </c>
      <c r="E354" s="74" t="s">
        <v>1417</v>
      </c>
      <c r="F354" s="75" t="s">
        <v>153</v>
      </c>
      <c r="G354" s="70">
        <v>2260.4768736000001</v>
      </c>
      <c r="H354" s="76" t="str">
        <f>IF(Tabella43[[#This Row],[Consumi anno termico 2024-2025 '[smc']2]]&lt;200000,"inf. 200.000 smc")</f>
        <v>inf. 200.000 smc</v>
      </c>
    </row>
    <row r="355" spans="1:8" ht="17.25" x14ac:dyDescent="0.25">
      <c r="A355" s="70">
        <v>354</v>
      </c>
      <c r="B355" s="71" t="s">
        <v>463</v>
      </c>
      <c r="C355" s="72" t="s">
        <v>460</v>
      </c>
      <c r="D355" s="76" t="s">
        <v>2</v>
      </c>
      <c r="E355" s="74" t="s">
        <v>1324</v>
      </c>
      <c r="F355" s="75" t="s">
        <v>153</v>
      </c>
      <c r="G355" s="70">
        <v>14760</v>
      </c>
      <c r="H355" s="76" t="str">
        <f>IF(Tabella43[[#This Row],[Consumi anno termico 2024-2025 '[smc']2]]&lt;200000,"inf. 200.000 smc")</f>
        <v>inf. 200.000 smc</v>
      </c>
    </row>
    <row r="356" spans="1:8" ht="17.25" x14ac:dyDescent="0.25">
      <c r="A356" s="70">
        <v>355</v>
      </c>
      <c r="B356" s="71" t="s">
        <v>1188</v>
      </c>
      <c r="C356" s="72" t="s">
        <v>460</v>
      </c>
      <c r="D356" s="76" t="s">
        <v>2</v>
      </c>
      <c r="E356" s="74" t="s">
        <v>1418</v>
      </c>
      <c r="F356" s="75" t="s">
        <v>153</v>
      </c>
      <c r="G356" s="70">
        <v>280.8</v>
      </c>
      <c r="H356" s="76" t="str">
        <f>IF(Tabella43[[#This Row],[Consumi anno termico 2024-2025 '[smc']2]]&lt;200000,"inf. 200.000 smc")</f>
        <v>inf. 200.000 smc</v>
      </c>
    </row>
    <row r="357" spans="1:8" ht="17.25" x14ac:dyDescent="0.25">
      <c r="A357" s="70">
        <v>356</v>
      </c>
      <c r="B357" s="71" t="s">
        <v>464</v>
      </c>
      <c r="C357" s="72" t="s">
        <v>460</v>
      </c>
      <c r="D357" s="76" t="s">
        <v>2</v>
      </c>
      <c r="E357" s="74" t="s">
        <v>1431</v>
      </c>
      <c r="F357" s="75" t="s">
        <v>153</v>
      </c>
      <c r="G357" s="70">
        <v>5458.4</v>
      </c>
      <c r="H357" s="76" t="str">
        <f>IF(Tabella43[[#This Row],[Consumi anno termico 2024-2025 '[smc']2]]&lt;200000,"inf. 200.000 smc")</f>
        <v>inf. 200.000 smc</v>
      </c>
    </row>
    <row r="358" spans="1:8" ht="17.25" x14ac:dyDescent="0.25">
      <c r="A358" s="70">
        <v>357</v>
      </c>
      <c r="B358" s="71" t="s">
        <v>465</v>
      </c>
      <c r="C358" s="72" t="s">
        <v>460</v>
      </c>
      <c r="D358" s="76" t="s">
        <v>2</v>
      </c>
      <c r="E358" s="74" t="s">
        <v>1426</v>
      </c>
      <c r="F358" s="75" t="s">
        <v>153</v>
      </c>
      <c r="G358" s="70">
        <v>3000</v>
      </c>
      <c r="H358" s="76" t="str">
        <f>IF(Tabella43[[#This Row],[Consumi anno termico 2024-2025 '[smc']2]]&lt;200000,"inf. 200.000 smc")</f>
        <v>inf. 200.000 smc</v>
      </c>
    </row>
    <row r="359" spans="1:8" ht="17.25" x14ac:dyDescent="0.25">
      <c r="A359" s="70">
        <v>358</v>
      </c>
      <c r="B359" s="71" t="s">
        <v>466</v>
      </c>
      <c r="C359" s="72" t="s">
        <v>460</v>
      </c>
      <c r="D359" s="76" t="s">
        <v>2</v>
      </c>
      <c r="E359" s="74" t="s">
        <v>1423</v>
      </c>
      <c r="F359" s="75" t="s">
        <v>153</v>
      </c>
      <c r="G359" s="70">
        <v>3456</v>
      </c>
      <c r="H359" s="76" t="str">
        <f>IF(Tabella43[[#This Row],[Consumi anno termico 2024-2025 '[smc']2]]&lt;200000,"inf. 200.000 smc")</f>
        <v>inf. 200.000 smc</v>
      </c>
    </row>
    <row r="360" spans="1:8" ht="17.25" x14ac:dyDescent="0.25">
      <c r="A360" s="70">
        <v>359</v>
      </c>
      <c r="B360" s="71" t="s">
        <v>467</v>
      </c>
      <c r="C360" s="72" t="s">
        <v>460</v>
      </c>
      <c r="D360" s="76" t="s">
        <v>2</v>
      </c>
      <c r="E360" s="74" t="s">
        <v>1423</v>
      </c>
      <c r="F360" s="75" t="s">
        <v>153</v>
      </c>
      <c r="G360" s="70">
        <v>4322</v>
      </c>
      <c r="H360" s="76" t="str">
        <f>IF(Tabella43[[#This Row],[Consumi anno termico 2024-2025 '[smc']2]]&lt;200000,"inf. 200.000 smc")</f>
        <v>inf. 200.000 smc</v>
      </c>
    </row>
    <row r="361" spans="1:8" ht="17.25" x14ac:dyDescent="0.25">
      <c r="A361" s="70">
        <v>360</v>
      </c>
      <c r="B361" s="71" t="s">
        <v>468</v>
      </c>
      <c r="C361" s="72" t="s">
        <v>460</v>
      </c>
      <c r="D361" s="76" t="s">
        <v>2</v>
      </c>
      <c r="E361" s="74" t="s">
        <v>1429</v>
      </c>
      <c r="F361" s="75" t="s">
        <v>153</v>
      </c>
      <c r="G361" s="70">
        <v>9611.2000000000007</v>
      </c>
      <c r="H361" s="76" t="str">
        <f>IF(Tabella43[[#This Row],[Consumi anno termico 2024-2025 '[smc']2]]&lt;200000,"inf. 200.000 smc")</f>
        <v>inf. 200.000 smc</v>
      </c>
    </row>
    <row r="362" spans="1:8" ht="17.25" x14ac:dyDescent="0.25">
      <c r="A362" s="70">
        <v>361</v>
      </c>
      <c r="B362" s="71" t="s">
        <v>469</v>
      </c>
      <c r="C362" s="72" t="s">
        <v>460</v>
      </c>
      <c r="D362" s="76" t="s">
        <v>2</v>
      </c>
      <c r="E362" s="74" t="s">
        <v>1422</v>
      </c>
      <c r="F362" s="75" t="s">
        <v>153</v>
      </c>
      <c r="G362" s="70">
        <v>2345</v>
      </c>
      <c r="H362" s="76" t="str">
        <f>IF(Tabella43[[#This Row],[Consumi anno termico 2024-2025 '[smc']2]]&lt;200000,"inf. 200.000 smc")</f>
        <v>inf. 200.000 smc</v>
      </c>
    </row>
    <row r="363" spans="1:8" ht="17.25" x14ac:dyDescent="0.25">
      <c r="A363" s="70">
        <v>362</v>
      </c>
      <c r="B363" s="71" t="s">
        <v>470</v>
      </c>
      <c r="C363" s="72" t="s">
        <v>460</v>
      </c>
      <c r="D363" s="76" t="s">
        <v>2</v>
      </c>
      <c r="E363" s="74" t="s">
        <v>1419</v>
      </c>
      <c r="F363" s="75" t="s">
        <v>153</v>
      </c>
      <c r="G363" s="70">
        <v>26932.799999999999</v>
      </c>
      <c r="H363" s="76" t="str">
        <f>IF(Tabella43[[#This Row],[Consumi anno termico 2024-2025 '[smc']2]]&lt;200000,"inf. 200.000 smc")</f>
        <v>inf. 200.000 smc</v>
      </c>
    </row>
    <row r="364" spans="1:8" ht="17.25" x14ac:dyDescent="0.25">
      <c r="A364" s="70">
        <v>363</v>
      </c>
      <c r="B364" s="71" t="s">
        <v>471</v>
      </c>
      <c r="C364" s="72" t="s">
        <v>460</v>
      </c>
      <c r="D364" s="76" t="s">
        <v>2</v>
      </c>
      <c r="E364" s="74" t="s">
        <v>1419</v>
      </c>
      <c r="F364" s="75" t="s">
        <v>153</v>
      </c>
      <c r="G364" s="70">
        <v>6308.8</v>
      </c>
      <c r="H364" s="76" t="str">
        <f>IF(Tabella43[[#This Row],[Consumi anno termico 2024-2025 '[smc']2]]&lt;200000,"inf. 200.000 smc")</f>
        <v>inf. 200.000 smc</v>
      </c>
    </row>
    <row r="365" spans="1:8" ht="17.25" x14ac:dyDescent="0.25">
      <c r="A365" s="70">
        <v>364</v>
      </c>
      <c r="B365" s="71" t="s">
        <v>472</v>
      </c>
      <c r="C365" s="72" t="s">
        <v>460</v>
      </c>
      <c r="D365" s="76" t="s">
        <v>2</v>
      </c>
      <c r="E365" s="74" t="s">
        <v>1233</v>
      </c>
      <c r="F365" s="75" t="s">
        <v>153</v>
      </c>
      <c r="G365" s="70">
        <v>3456</v>
      </c>
      <c r="H365" s="76" t="str">
        <f>IF(Tabella43[[#This Row],[Consumi anno termico 2024-2025 '[smc']2]]&lt;200000,"inf. 200.000 smc")</f>
        <v>inf. 200.000 smc</v>
      </c>
    </row>
    <row r="366" spans="1:8" ht="17.25" x14ac:dyDescent="0.25">
      <c r="A366" s="70">
        <v>365</v>
      </c>
      <c r="B366" s="71" t="s">
        <v>473</v>
      </c>
      <c r="C366" s="72" t="s">
        <v>460</v>
      </c>
      <c r="D366" s="76" t="s">
        <v>2</v>
      </c>
      <c r="E366" s="74" t="s">
        <v>1233</v>
      </c>
      <c r="F366" s="75" t="s">
        <v>153</v>
      </c>
      <c r="G366" s="70">
        <v>32427.200000000001</v>
      </c>
      <c r="H366" s="76" t="str">
        <f>IF(Tabella43[[#This Row],[Consumi anno termico 2024-2025 '[smc']2]]&lt;200000,"inf. 200.000 smc")</f>
        <v>inf. 200.000 smc</v>
      </c>
    </row>
    <row r="367" spans="1:8" ht="17.25" x14ac:dyDescent="0.25">
      <c r="A367" s="70">
        <v>366</v>
      </c>
      <c r="B367" s="71" t="s">
        <v>474</v>
      </c>
      <c r="C367" s="72" t="s">
        <v>460</v>
      </c>
      <c r="D367" s="76" t="s">
        <v>2</v>
      </c>
      <c r="E367" s="74" t="s">
        <v>1233</v>
      </c>
      <c r="F367" s="75" t="s">
        <v>153</v>
      </c>
      <c r="G367" s="70">
        <v>109.6</v>
      </c>
      <c r="H367" s="76" t="str">
        <f>IF(Tabella43[[#This Row],[Consumi anno termico 2024-2025 '[smc']2]]&lt;200000,"inf. 200.000 smc")</f>
        <v>inf. 200.000 smc</v>
      </c>
    </row>
    <row r="368" spans="1:8" ht="17.25" x14ac:dyDescent="0.25">
      <c r="A368" s="70">
        <v>367</v>
      </c>
      <c r="B368" s="71" t="s">
        <v>475</v>
      </c>
      <c r="C368" s="72" t="s">
        <v>460</v>
      </c>
      <c r="D368" s="76" t="s">
        <v>2</v>
      </c>
      <c r="E368" s="74" t="s">
        <v>1430</v>
      </c>
      <c r="F368" s="75" t="s">
        <v>153</v>
      </c>
      <c r="G368" s="70">
        <v>2808.8</v>
      </c>
      <c r="H368" s="76" t="str">
        <f>IF(Tabella43[[#This Row],[Consumi anno termico 2024-2025 '[smc']2]]&lt;200000,"inf. 200.000 smc")</f>
        <v>inf. 200.000 smc</v>
      </c>
    </row>
    <row r="369" spans="1:8" ht="17.25" x14ac:dyDescent="0.25">
      <c r="A369" s="70">
        <v>368</v>
      </c>
      <c r="B369" s="71" t="s">
        <v>476</v>
      </c>
      <c r="C369" s="72" t="s">
        <v>460</v>
      </c>
      <c r="D369" s="76" t="s">
        <v>2</v>
      </c>
      <c r="E369" s="74" t="s">
        <v>1398</v>
      </c>
      <c r="F369" s="75" t="s">
        <v>153</v>
      </c>
      <c r="G369" s="70">
        <v>6243.2</v>
      </c>
      <c r="H369" s="76" t="str">
        <f>IF(Tabella43[[#This Row],[Consumi anno termico 2024-2025 '[smc']2]]&lt;200000,"inf. 200.000 smc")</f>
        <v>inf. 200.000 smc</v>
      </c>
    </row>
    <row r="370" spans="1:8" ht="17.25" x14ac:dyDescent="0.25">
      <c r="A370" s="70">
        <v>369</v>
      </c>
      <c r="B370" s="71" t="s">
        <v>477</v>
      </c>
      <c r="C370" s="72" t="s">
        <v>460</v>
      </c>
      <c r="D370" s="76" t="s">
        <v>2</v>
      </c>
      <c r="E370" s="74" t="s">
        <v>1398</v>
      </c>
      <c r="F370" s="75" t="s">
        <v>153</v>
      </c>
      <c r="G370" s="70">
        <v>974.58144719999996</v>
      </c>
      <c r="H370" s="76" t="str">
        <f>IF(Tabella43[[#This Row],[Consumi anno termico 2024-2025 '[smc']2]]&lt;200000,"inf. 200.000 smc")</f>
        <v>inf. 200.000 smc</v>
      </c>
    </row>
    <row r="371" spans="1:8" ht="17.25" x14ac:dyDescent="0.25">
      <c r="A371" s="70">
        <v>370</v>
      </c>
      <c r="B371" s="71" t="s">
        <v>478</v>
      </c>
      <c r="C371" s="72" t="s">
        <v>460</v>
      </c>
      <c r="D371" s="76" t="s">
        <v>2</v>
      </c>
      <c r="E371" s="74" t="s">
        <v>1428</v>
      </c>
      <c r="F371" s="75" t="s">
        <v>153</v>
      </c>
      <c r="G371" s="70">
        <v>9992.7999999999993</v>
      </c>
      <c r="H371" s="76" t="str">
        <f>IF(Tabella43[[#This Row],[Consumi anno termico 2024-2025 '[smc']2]]&lt;200000,"inf. 200.000 smc")</f>
        <v>inf. 200.000 smc</v>
      </c>
    </row>
    <row r="372" spans="1:8" ht="17.25" x14ac:dyDescent="0.25">
      <c r="A372" s="70">
        <v>371</v>
      </c>
      <c r="B372" s="71" t="s">
        <v>479</v>
      </c>
      <c r="C372" s="72" t="s">
        <v>460</v>
      </c>
      <c r="D372" s="76" t="s">
        <v>2</v>
      </c>
      <c r="E372" s="74" t="s">
        <v>1420</v>
      </c>
      <c r="F372" s="75" t="s">
        <v>153</v>
      </c>
      <c r="G372" s="70">
        <v>654</v>
      </c>
      <c r="H372" s="76" t="str">
        <f>IF(Tabella43[[#This Row],[Consumi anno termico 2024-2025 '[smc']2]]&lt;200000,"inf. 200.000 smc")</f>
        <v>inf. 200.000 smc</v>
      </c>
    </row>
    <row r="373" spans="1:8" ht="17.25" x14ac:dyDescent="0.25">
      <c r="A373" s="70">
        <v>372</v>
      </c>
      <c r="B373" s="71" t="s">
        <v>480</v>
      </c>
      <c r="C373" s="72" t="s">
        <v>460</v>
      </c>
      <c r="D373" s="76" t="s">
        <v>2</v>
      </c>
      <c r="E373" s="74" t="s">
        <v>1421</v>
      </c>
      <c r="F373" s="75" t="s">
        <v>153</v>
      </c>
      <c r="G373" s="70">
        <v>26884</v>
      </c>
      <c r="H373" s="76" t="str">
        <f>IF(Tabella43[[#This Row],[Consumi anno termico 2024-2025 '[smc']2]]&lt;200000,"inf. 200.000 smc")</f>
        <v>inf. 200.000 smc</v>
      </c>
    </row>
    <row r="374" spans="1:8" ht="17.25" x14ac:dyDescent="0.25">
      <c r="A374" s="70">
        <v>373</v>
      </c>
      <c r="B374" s="71" t="s">
        <v>481</v>
      </c>
      <c r="C374" s="72" t="s">
        <v>460</v>
      </c>
      <c r="D374" s="76" t="s">
        <v>2</v>
      </c>
      <c r="E374" s="74" t="s">
        <v>1361</v>
      </c>
      <c r="F374" s="75" t="s">
        <v>153</v>
      </c>
      <c r="G374" s="70">
        <v>6874.4</v>
      </c>
      <c r="H374" s="76" t="str">
        <f>IF(Tabella43[[#This Row],[Consumi anno termico 2024-2025 '[smc']2]]&lt;200000,"inf. 200.000 smc")</f>
        <v>inf. 200.000 smc</v>
      </c>
    </row>
    <row r="375" spans="1:8" ht="17.25" x14ac:dyDescent="0.25">
      <c r="A375" s="70">
        <v>374</v>
      </c>
      <c r="B375" s="71" t="s">
        <v>482</v>
      </c>
      <c r="C375" s="72" t="s">
        <v>460</v>
      </c>
      <c r="D375" s="76" t="s">
        <v>2</v>
      </c>
      <c r="E375" s="74" t="s">
        <v>1361</v>
      </c>
      <c r="F375" s="75" t="s">
        <v>153</v>
      </c>
      <c r="G375" s="70">
        <v>19298.400000000001</v>
      </c>
      <c r="H375" s="76" t="str">
        <f>IF(Tabella43[[#This Row],[Consumi anno termico 2024-2025 '[smc']2]]&lt;200000,"inf. 200.000 smc")</f>
        <v>inf. 200.000 smc</v>
      </c>
    </row>
    <row r="376" spans="1:8" ht="17.25" x14ac:dyDescent="0.25">
      <c r="A376" s="70">
        <v>375</v>
      </c>
      <c r="B376" s="71" t="s">
        <v>483</v>
      </c>
      <c r="C376" s="72" t="s">
        <v>460</v>
      </c>
      <c r="D376" s="76" t="s">
        <v>2</v>
      </c>
      <c r="E376" s="74" t="s">
        <v>1361</v>
      </c>
      <c r="F376" s="75" t="s">
        <v>153</v>
      </c>
      <c r="G376" s="70">
        <v>3457</v>
      </c>
      <c r="H376" s="76" t="str">
        <f>IF(Tabella43[[#This Row],[Consumi anno termico 2024-2025 '[smc']2]]&lt;200000,"inf. 200.000 smc")</f>
        <v>inf. 200.000 smc</v>
      </c>
    </row>
    <row r="377" spans="1:8" ht="17.25" x14ac:dyDescent="0.25">
      <c r="A377" s="70">
        <v>376</v>
      </c>
      <c r="B377" s="71" t="s">
        <v>484</v>
      </c>
      <c r="C377" s="72" t="s">
        <v>460</v>
      </c>
      <c r="D377" s="76" t="s">
        <v>2</v>
      </c>
      <c r="E377" s="74" t="s">
        <v>1361</v>
      </c>
      <c r="F377" s="75" t="s">
        <v>153</v>
      </c>
      <c r="G377" s="70">
        <v>4544</v>
      </c>
      <c r="H377" s="76" t="str">
        <f>IF(Tabella43[[#This Row],[Consumi anno termico 2024-2025 '[smc']2]]&lt;200000,"inf. 200.000 smc")</f>
        <v>inf. 200.000 smc</v>
      </c>
    </row>
    <row r="378" spans="1:8" ht="17.25" x14ac:dyDescent="0.25">
      <c r="A378" s="70">
        <v>377</v>
      </c>
      <c r="B378" s="71" t="s">
        <v>1086</v>
      </c>
      <c r="C378" s="72" t="s">
        <v>460</v>
      </c>
      <c r="D378" s="76" t="s">
        <v>2</v>
      </c>
      <c r="E378" s="74" t="s">
        <v>1326</v>
      </c>
      <c r="F378" s="75" t="s">
        <v>153</v>
      </c>
      <c r="G378" s="70">
        <v>2480.8000000000002</v>
      </c>
      <c r="H378" s="76" t="str">
        <f>IF(Tabella43[[#This Row],[Consumi anno termico 2024-2025 '[smc']2]]&lt;200000,"inf. 200.000 smc")</f>
        <v>inf. 200.000 smc</v>
      </c>
    </row>
    <row r="379" spans="1:8" ht="17.25" x14ac:dyDescent="0.25">
      <c r="A379" s="70">
        <v>378</v>
      </c>
      <c r="B379" s="71" t="s">
        <v>485</v>
      </c>
      <c r="C379" s="72" t="s">
        <v>460</v>
      </c>
      <c r="D379" s="76" t="s">
        <v>2</v>
      </c>
      <c r="E379" s="74" t="s">
        <v>1259</v>
      </c>
      <c r="F379" s="75" t="s">
        <v>153</v>
      </c>
      <c r="G379" s="70">
        <v>3896.8</v>
      </c>
      <c r="H379" s="76" t="str">
        <f>IF(Tabella43[[#This Row],[Consumi anno termico 2024-2025 '[smc']2]]&lt;200000,"inf. 200.000 smc")</f>
        <v>inf. 200.000 smc</v>
      </c>
    </row>
    <row r="380" spans="1:8" ht="17.25" x14ac:dyDescent="0.25">
      <c r="A380" s="70">
        <v>379</v>
      </c>
      <c r="B380" s="71" t="s">
        <v>486</v>
      </c>
      <c r="C380" s="72" t="s">
        <v>460</v>
      </c>
      <c r="D380" s="76" t="s">
        <v>2</v>
      </c>
      <c r="E380" s="74" t="s">
        <v>1425</v>
      </c>
      <c r="F380" s="75" t="s">
        <v>153</v>
      </c>
      <c r="G380" s="70">
        <v>10102.4</v>
      </c>
      <c r="H380" s="76" t="str">
        <f>IF(Tabella43[[#This Row],[Consumi anno termico 2024-2025 '[smc']2]]&lt;200000,"inf. 200.000 smc")</f>
        <v>inf. 200.000 smc</v>
      </c>
    </row>
    <row r="381" spans="1:8" ht="17.25" x14ac:dyDescent="0.25">
      <c r="A381" s="70">
        <v>380</v>
      </c>
      <c r="B381" s="71" t="s">
        <v>487</v>
      </c>
      <c r="C381" s="72" t="s">
        <v>488</v>
      </c>
      <c r="D381" s="76" t="s">
        <v>2</v>
      </c>
      <c r="E381" s="74" t="s">
        <v>1424</v>
      </c>
      <c r="F381" s="75" t="s">
        <v>153</v>
      </c>
      <c r="G381" s="70">
        <v>2268.0477215999995</v>
      </c>
      <c r="H381" s="76" t="str">
        <f>IF(Tabella43[[#This Row],[Consumi anno termico 2024-2025 '[smc']2]]&lt;200000,"inf. 200.000 smc")</f>
        <v>inf. 200.000 smc</v>
      </c>
    </row>
    <row r="382" spans="1:8" ht="17.25" x14ac:dyDescent="0.25">
      <c r="A382" s="70">
        <v>381</v>
      </c>
      <c r="B382" s="71" t="s">
        <v>490</v>
      </c>
      <c r="C382" s="72" t="s">
        <v>488</v>
      </c>
      <c r="D382" s="76" t="s">
        <v>2</v>
      </c>
      <c r="E382" s="74" t="s">
        <v>489</v>
      </c>
      <c r="F382" s="75" t="s">
        <v>66</v>
      </c>
      <c r="G382" s="70">
        <v>9909.6</v>
      </c>
      <c r="H382" s="76" t="str">
        <f>IF(Tabella43[[#This Row],[Consumi anno termico 2024-2025 '[smc']2]]&lt;200000,"inf. 200.000 smc")</f>
        <v>inf. 200.000 smc</v>
      </c>
    </row>
    <row r="383" spans="1:8" ht="17.25" x14ac:dyDescent="0.25">
      <c r="A383" s="70">
        <v>382</v>
      </c>
      <c r="B383" s="71" t="s">
        <v>491</v>
      </c>
      <c r="C383" s="72" t="s">
        <v>488</v>
      </c>
      <c r="D383" s="76" t="s">
        <v>2</v>
      </c>
      <c r="E383" s="74" t="s">
        <v>1433</v>
      </c>
      <c r="F383" s="75" t="s">
        <v>66</v>
      </c>
      <c r="G383" s="70">
        <v>5244.8</v>
      </c>
      <c r="H383" s="76" t="str">
        <f>IF(Tabella43[[#This Row],[Consumi anno termico 2024-2025 '[smc']2]]&lt;200000,"inf. 200.000 smc")</f>
        <v>inf. 200.000 smc</v>
      </c>
    </row>
    <row r="384" spans="1:8" ht="17.25" x14ac:dyDescent="0.25">
      <c r="A384" s="70">
        <v>383</v>
      </c>
      <c r="B384" s="71" t="s">
        <v>492</v>
      </c>
      <c r="C384" s="72" t="s">
        <v>488</v>
      </c>
      <c r="D384" s="76" t="s">
        <v>2</v>
      </c>
      <c r="E384" s="74" t="s">
        <v>494</v>
      </c>
      <c r="F384" s="75" t="s">
        <v>66</v>
      </c>
      <c r="G384" s="70">
        <v>5602.4</v>
      </c>
      <c r="H384" s="76" t="str">
        <f>IF(Tabella43[[#This Row],[Consumi anno termico 2024-2025 '[smc']2]]&lt;200000,"inf. 200.000 smc")</f>
        <v>inf. 200.000 smc</v>
      </c>
    </row>
    <row r="385" spans="1:8" ht="17.25" x14ac:dyDescent="0.25">
      <c r="A385" s="70">
        <v>384</v>
      </c>
      <c r="B385" s="71" t="s">
        <v>493</v>
      </c>
      <c r="C385" s="72" t="s">
        <v>488</v>
      </c>
      <c r="D385" s="76" t="s">
        <v>2</v>
      </c>
      <c r="E385" s="74" t="s">
        <v>494</v>
      </c>
      <c r="F385" s="75" t="s">
        <v>66</v>
      </c>
      <c r="G385" s="70">
        <v>148.42030080000001</v>
      </c>
      <c r="H385" s="76" t="str">
        <f>IF(Tabella43[[#This Row],[Consumi anno termico 2024-2025 '[smc']2]]&lt;200000,"inf. 200.000 smc")</f>
        <v>inf. 200.000 smc</v>
      </c>
    </row>
    <row r="386" spans="1:8" ht="17.25" x14ac:dyDescent="0.25">
      <c r="A386" s="70">
        <v>385</v>
      </c>
      <c r="B386" s="71" t="s">
        <v>1089</v>
      </c>
      <c r="C386" s="72" t="s">
        <v>488</v>
      </c>
      <c r="D386" s="76" t="s">
        <v>2</v>
      </c>
      <c r="E386" s="74" t="s">
        <v>494</v>
      </c>
      <c r="F386" s="75" t="s">
        <v>66</v>
      </c>
      <c r="G386" s="70">
        <v>242.72903359999995</v>
      </c>
      <c r="H386" s="76" t="str">
        <f>IF(Tabella43[[#This Row],[Consumi anno termico 2024-2025 '[smc']2]]&lt;200000,"inf. 200.000 smc")</f>
        <v>inf. 200.000 smc</v>
      </c>
    </row>
    <row r="387" spans="1:8" ht="17.25" x14ac:dyDescent="0.25">
      <c r="A387" s="70">
        <v>386</v>
      </c>
      <c r="B387" s="71" t="s">
        <v>495</v>
      </c>
      <c r="C387" s="72" t="s">
        <v>488</v>
      </c>
      <c r="D387" s="76" t="s">
        <v>2</v>
      </c>
      <c r="E387" s="74" t="s">
        <v>1434</v>
      </c>
      <c r="F387" s="75" t="s">
        <v>66</v>
      </c>
      <c r="G387" s="70">
        <v>593.6</v>
      </c>
      <c r="H387" s="76" t="str">
        <f>IF(Tabella43[[#This Row],[Consumi anno termico 2024-2025 '[smc']2]]&lt;200000,"inf. 200.000 smc")</f>
        <v>inf. 200.000 smc</v>
      </c>
    </row>
    <row r="388" spans="1:8" ht="17.25" x14ac:dyDescent="0.25">
      <c r="A388" s="70">
        <v>387</v>
      </c>
      <c r="B388" s="71" t="s">
        <v>496</v>
      </c>
      <c r="C388" s="72" t="s">
        <v>497</v>
      </c>
      <c r="D388" s="76" t="s">
        <v>2</v>
      </c>
      <c r="E388" s="74" t="s">
        <v>1432</v>
      </c>
      <c r="F388" s="75" t="s">
        <v>66</v>
      </c>
      <c r="G388" s="70">
        <v>1983.1470120000006</v>
      </c>
      <c r="H388" s="76" t="str">
        <f>IF(Tabella43[[#This Row],[Consumi anno termico 2024-2025 '[smc']2]]&lt;200000,"inf. 200.000 smc")</f>
        <v>inf. 200.000 smc</v>
      </c>
    </row>
    <row r="389" spans="1:8" ht="17.25" x14ac:dyDescent="0.25">
      <c r="A389" s="70">
        <v>388</v>
      </c>
      <c r="B389" s="71" t="s">
        <v>498</v>
      </c>
      <c r="C389" s="72" t="s">
        <v>497</v>
      </c>
      <c r="D389" s="76" t="s">
        <v>2</v>
      </c>
      <c r="E389" s="74" t="s">
        <v>1437</v>
      </c>
      <c r="F389" s="75" t="s">
        <v>123</v>
      </c>
      <c r="G389" s="70">
        <v>3323.8868472000004</v>
      </c>
      <c r="H389" s="76" t="str">
        <f>IF(Tabella43[[#This Row],[Consumi anno termico 2024-2025 '[smc']2]]&lt;200000,"inf. 200.000 smc")</f>
        <v>inf. 200.000 smc</v>
      </c>
    </row>
    <row r="390" spans="1:8" ht="17.25" x14ac:dyDescent="0.25">
      <c r="A390" s="70">
        <v>389</v>
      </c>
      <c r="B390" s="71" t="s">
        <v>499</v>
      </c>
      <c r="C390" s="72" t="s">
        <v>497</v>
      </c>
      <c r="D390" s="76" t="s">
        <v>2</v>
      </c>
      <c r="E390" s="74" t="s">
        <v>1437</v>
      </c>
      <c r="F390" s="75" t="s">
        <v>123</v>
      </c>
      <c r="G390" s="70">
        <v>11920</v>
      </c>
      <c r="H390" s="76" t="str">
        <f>IF(Tabella43[[#This Row],[Consumi anno termico 2024-2025 '[smc']2]]&lt;200000,"inf. 200.000 smc")</f>
        <v>inf. 200.000 smc</v>
      </c>
    </row>
    <row r="391" spans="1:8" ht="17.25" x14ac:dyDescent="0.25">
      <c r="A391" s="70">
        <v>390</v>
      </c>
      <c r="B391" s="71" t="s">
        <v>500</v>
      </c>
      <c r="C391" s="72" t="s">
        <v>497</v>
      </c>
      <c r="D391" s="76" t="s">
        <v>2</v>
      </c>
      <c r="E391" s="74" t="s">
        <v>1435</v>
      </c>
      <c r="F391" s="75" t="s">
        <v>123</v>
      </c>
      <c r="G391" s="70">
        <v>1808.0119512000006</v>
      </c>
      <c r="H391" s="76" t="str">
        <f>IF(Tabella43[[#This Row],[Consumi anno termico 2024-2025 '[smc']2]]&lt;200000,"inf. 200.000 smc")</f>
        <v>inf. 200.000 smc</v>
      </c>
    </row>
    <row r="392" spans="1:8" ht="17.25" x14ac:dyDescent="0.25">
      <c r="A392" s="70">
        <v>391</v>
      </c>
      <c r="B392" s="71" t="s">
        <v>501</v>
      </c>
      <c r="C392" s="72" t="s">
        <v>497</v>
      </c>
      <c r="D392" s="76" t="s">
        <v>2</v>
      </c>
      <c r="E392" s="74" t="s">
        <v>1435</v>
      </c>
      <c r="F392" s="75" t="s">
        <v>123</v>
      </c>
      <c r="G392" s="70">
        <v>808.76274080000007</v>
      </c>
      <c r="H392" s="76" t="str">
        <f>IF(Tabella43[[#This Row],[Consumi anno termico 2024-2025 '[smc']2]]&lt;200000,"inf. 200.000 smc")</f>
        <v>inf. 200.000 smc</v>
      </c>
    </row>
    <row r="393" spans="1:8" ht="17.25" x14ac:dyDescent="0.25">
      <c r="A393" s="70">
        <v>392</v>
      </c>
      <c r="B393" s="71" t="s">
        <v>502</v>
      </c>
      <c r="C393" s="72" t="s">
        <v>497</v>
      </c>
      <c r="D393" s="76" t="s">
        <v>2</v>
      </c>
      <c r="E393" s="74" t="s">
        <v>1435</v>
      </c>
      <c r="F393" s="75" t="s">
        <v>123</v>
      </c>
      <c r="G393" s="70">
        <v>869.09583359999999</v>
      </c>
      <c r="H393" s="76" t="str">
        <f>IF(Tabella43[[#This Row],[Consumi anno termico 2024-2025 '[smc']2]]&lt;200000,"inf. 200.000 smc")</f>
        <v>inf. 200.000 smc</v>
      </c>
    </row>
    <row r="394" spans="1:8" ht="17.25" x14ac:dyDescent="0.25">
      <c r="A394" s="70">
        <v>393</v>
      </c>
      <c r="B394" s="71" t="s">
        <v>503</v>
      </c>
      <c r="C394" s="72" t="s">
        <v>497</v>
      </c>
      <c r="D394" s="76" t="s">
        <v>2</v>
      </c>
      <c r="E394" s="74" t="s">
        <v>1436</v>
      </c>
      <c r="F394" s="75" t="s">
        <v>123</v>
      </c>
      <c r="G394" s="70">
        <v>7062.0814232000002</v>
      </c>
      <c r="H394" s="76" t="str">
        <f>IF(Tabella43[[#This Row],[Consumi anno termico 2024-2025 '[smc']2]]&lt;200000,"inf. 200.000 smc")</f>
        <v>inf. 200.000 smc</v>
      </c>
    </row>
    <row r="395" spans="1:8" ht="17.25" x14ac:dyDescent="0.25">
      <c r="A395" s="70">
        <v>394</v>
      </c>
      <c r="B395" s="71" t="s">
        <v>504</v>
      </c>
      <c r="C395" s="72" t="s">
        <v>497</v>
      </c>
      <c r="D395" s="76" t="s">
        <v>2</v>
      </c>
      <c r="E395" s="74" t="s">
        <v>1438</v>
      </c>
      <c r="F395" s="75" t="s">
        <v>123</v>
      </c>
      <c r="G395" s="70">
        <v>132.8012592</v>
      </c>
      <c r="H395" s="76" t="str">
        <f>IF(Tabella43[[#This Row],[Consumi anno termico 2024-2025 '[smc']2]]&lt;200000,"inf. 200.000 smc")</f>
        <v>inf. 200.000 smc</v>
      </c>
    </row>
    <row r="396" spans="1:8" ht="17.25" x14ac:dyDescent="0.25">
      <c r="A396" s="70">
        <v>395</v>
      </c>
      <c r="B396" s="71" t="s">
        <v>505</v>
      </c>
      <c r="C396" s="72" t="s">
        <v>497</v>
      </c>
      <c r="D396" s="76" t="s">
        <v>2</v>
      </c>
      <c r="E396" s="74" t="s">
        <v>1438</v>
      </c>
      <c r="F396" s="75" t="s">
        <v>123</v>
      </c>
      <c r="G396" s="70">
        <v>7841.6</v>
      </c>
      <c r="H396" s="76" t="str">
        <f>IF(Tabella43[[#This Row],[Consumi anno termico 2024-2025 '[smc']2]]&lt;200000,"inf. 200.000 smc")</f>
        <v>inf. 200.000 smc</v>
      </c>
    </row>
    <row r="397" spans="1:8" ht="17.25" x14ac:dyDescent="0.25">
      <c r="A397" s="70">
        <v>396</v>
      </c>
      <c r="B397" s="71" t="s">
        <v>506</v>
      </c>
      <c r="C397" s="72" t="s">
        <v>497</v>
      </c>
      <c r="D397" s="76" t="s">
        <v>2</v>
      </c>
      <c r="E397" s="74" t="s">
        <v>1439</v>
      </c>
      <c r="F397" s="75" t="s">
        <v>123</v>
      </c>
      <c r="G397" s="70">
        <v>1663.7830775999996</v>
      </c>
      <c r="H397" s="76" t="str">
        <f>IF(Tabella43[[#This Row],[Consumi anno termico 2024-2025 '[smc']2]]&lt;200000,"inf. 200.000 smc")</f>
        <v>inf. 200.000 smc</v>
      </c>
    </row>
    <row r="398" spans="1:8" ht="17.25" x14ac:dyDescent="0.25">
      <c r="A398" s="70">
        <v>397</v>
      </c>
      <c r="B398" s="71" t="s">
        <v>1107</v>
      </c>
      <c r="C398" s="72" t="s">
        <v>497</v>
      </c>
      <c r="D398" s="76" t="s">
        <v>2</v>
      </c>
      <c r="E398" s="74" t="s">
        <v>1439</v>
      </c>
      <c r="F398" s="75" t="s">
        <v>123</v>
      </c>
      <c r="G398" s="70">
        <v>6875.2</v>
      </c>
      <c r="H398" s="76" t="str">
        <f>IF(Tabella43[[#This Row],[Consumi anno termico 2024-2025 '[smc']2]]&lt;200000,"inf. 200.000 smc")</f>
        <v>inf. 200.000 smc</v>
      </c>
    </row>
    <row r="399" spans="1:8" ht="17.25" x14ac:dyDescent="0.25">
      <c r="A399" s="70">
        <v>398</v>
      </c>
      <c r="B399" s="71" t="s">
        <v>507</v>
      </c>
      <c r="C399" s="72" t="s">
        <v>508</v>
      </c>
      <c r="D399" s="76" t="s">
        <v>2</v>
      </c>
      <c r="E399" s="74" t="s">
        <v>1437</v>
      </c>
      <c r="F399" s="75" t="s">
        <v>123</v>
      </c>
      <c r="G399" s="70">
        <v>4321</v>
      </c>
      <c r="H399" s="76" t="str">
        <f>IF(Tabella43[[#This Row],[Consumi anno termico 2024-2025 '[smc']2]]&lt;200000,"inf. 200.000 smc")</f>
        <v>inf. 200.000 smc</v>
      </c>
    </row>
    <row r="400" spans="1:8" ht="17.25" x14ac:dyDescent="0.25">
      <c r="A400" s="70">
        <v>399</v>
      </c>
      <c r="B400" s="71" t="s">
        <v>1109</v>
      </c>
      <c r="C400" s="72" t="s">
        <v>508</v>
      </c>
      <c r="D400" s="76" t="s">
        <v>2</v>
      </c>
      <c r="E400" s="74" t="s">
        <v>1440</v>
      </c>
      <c r="F400" s="75" t="s">
        <v>50</v>
      </c>
      <c r="G400" s="70">
        <v>6930.4</v>
      </c>
      <c r="H400" s="76" t="str">
        <f>IF(Tabella43[[#This Row],[Consumi anno termico 2024-2025 '[smc']2]]&lt;200000,"inf. 200.000 smc")</f>
        <v>inf. 200.000 smc</v>
      </c>
    </row>
    <row r="401" spans="1:8" ht="17.25" x14ac:dyDescent="0.25">
      <c r="A401" s="70">
        <v>400</v>
      </c>
      <c r="B401" s="71" t="s">
        <v>1108</v>
      </c>
      <c r="C401" s="72" t="s">
        <v>508</v>
      </c>
      <c r="D401" s="76" t="s">
        <v>2</v>
      </c>
      <c r="E401" s="74" t="s">
        <v>1445</v>
      </c>
      <c r="F401" s="75" t="s">
        <v>50</v>
      </c>
      <c r="G401" s="70">
        <v>771.92270320000011</v>
      </c>
      <c r="H401" s="76" t="str">
        <f>IF(Tabella43[[#This Row],[Consumi anno termico 2024-2025 '[smc']2]]&lt;200000,"inf. 200.000 smc")</f>
        <v>inf. 200.000 smc</v>
      </c>
    </row>
    <row r="402" spans="1:8" ht="17.25" x14ac:dyDescent="0.25">
      <c r="A402" s="70">
        <v>401</v>
      </c>
      <c r="B402" s="71" t="s">
        <v>509</v>
      </c>
      <c r="C402" s="72" t="s">
        <v>508</v>
      </c>
      <c r="D402" s="76" t="s">
        <v>2</v>
      </c>
      <c r="E402" s="74" t="s">
        <v>1444</v>
      </c>
      <c r="F402" s="75" t="s">
        <v>50</v>
      </c>
      <c r="G402" s="70">
        <v>12028</v>
      </c>
      <c r="H402" s="76" t="str">
        <f>IF(Tabella43[[#This Row],[Consumi anno termico 2024-2025 '[smc']2]]&lt;200000,"inf. 200.000 smc")</f>
        <v>inf. 200.000 smc</v>
      </c>
    </row>
    <row r="403" spans="1:8" ht="17.25" x14ac:dyDescent="0.25">
      <c r="A403" s="70">
        <v>402</v>
      </c>
      <c r="B403" s="71" t="s">
        <v>510</v>
      </c>
      <c r="C403" s="72" t="s">
        <v>508</v>
      </c>
      <c r="D403" s="76" t="s">
        <v>2</v>
      </c>
      <c r="E403" s="74" t="s">
        <v>1441</v>
      </c>
      <c r="F403" s="75" t="s">
        <v>50</v>
      </c>
      <c r="G403" s="70">
        <v>408.23839680000003</v>
      </c>
      <c r="H403" s="76" t="str">
        <f>IF(Tabella43[[#This Row],[Consumi anno termico 2024-2025 '[smc']2]]&lt;200000,"inf. 200.000 smc")</f>
        <v>inf. 200.000 smc</v>
      </c>
    </row>
    <row r="404" spans="1:8" ht="17.25" x14ac:dyDescent="0.25">
      <c r="A404" s="70">
        <v>403</v>
      </c>
      <c r="B404" s="71" t="s">
        <v>511</v>
      </c>
      <c r="C404" s="72" t="s">
        <v>508</v>
      </c>
      <c r="D404" s="76" t="s">
        <v>2</v>
      </c>
      <c r="E404" s="74" t="s">
        <v>1443</v>
      </c>
      <c r="F404" s="75" t="s">
        <v>50</v>
      </c>
      <c r="G404" s="70">
        <v>12304.8</v>
      </c>
      <c r="H404" s="76" t="str">
        <f>IF(Tabella43[[#This Row],[Consumi anno termico 2024-2025 '[smc']2]]&lt;200000,"inf. 200.000 smc")</f>
        <v>inf. 200.000 smc</v>
      </c>
    </row>
    <row r="405" spans="1:8" ht="17.25" x14ac:dyDescent="0.25">
      <c r="A405" s="70">
        <v>404</v>
      </c>
      <c r="B405" s="71" t="s">
        <v>512</v>
      </c>
      <c r="C405" s="72" t="s">
        <v>508</v>
      </c>
      <c r="D405" s="76" t="s">
        <v>2</v>
      </c>
      <c r="E405" s="74" t="s">
        <v>1221</v>
      </c>
      <c r="F405" s="75" t="s">
        <v>50</v>
      </c>
      <c r="G405" s="70">
        <v>25.6</v>
      </c>
      <c r="H405" s="76" t="str">
        <f>IF(Tabella43[[#This Row],[Consumi anno termico 2024-2025 '[smc']2]]&lt;200000,"inf. 200.000 smc")</f>
        <v>inf. 200.000 smc</v>
      </c>
    </row>
    <row r="406" spans="1:8" ht="17.25" x14ac:dyDescent="0.25">
      <c r="A406" s="70">
        <v>405</v>
      </c>
      <c r="B406" s="71" t="s">
        <v>513</v>
      </c>
      <c r="C406" s="72" t="s">
        <v>508</v>
      </c>
      <c r="D406" s="76" t="s">
        <v>2</v>
      </c>
      <c r="E406" s="74" t="s">
        <v>1442</v>
      </c>
      <c r="F406" s="75" t="s">
        <v>50</v>
      </c>
      <c r="G406" s="70">
        <v>5433</v>
      </c>
      <c r="H406" s="76" t="str">
        <f>IF(Tabella43[[#This Row],[Consumi anno termico 2024-2025 '[smc']2]]&lt;200000,"inf. 200.000 smc")</f>
        <v>inf. 200.000 smc</v>
      </c>
    </row>
    <row r="407" spans="1:8" ht="17.25" x14ac:dyDescent="0.25">
      <c r="A407" s="70">
        <v>406</v>
      </c>
      <c r="B407" s="71" t="s">
        <v>514</v>
      </c>
      <c r="C407" s="72" t="s">
        <v>508</v>
      </c>
      <c r="D407" s="76" t="s">
        <v>2</v>
      </c>
      <c r="E407" s="74" t="s">
        <v>1441</v>
      </c>
      <c r="F407" s="75" t="s">
        <v>50</v>
      </c>
      <c r="G407" s="70">
        <v>63.2</v>
      </c>
      <c r="H407" s="76" t="str">
        <f>IF(Tabella43[[#This Row],[Consumi anno termico 2024-2025 '[smc']2]]&lt;200000,"inf. 200.000 smc")</f>
        <v>inf. 200.000 smc</v>
      </c>
    </row>
    <row r="408" spans="1:8" ht="17.25" x14ac:dyDescent="0.25">
      <c r="A408" s="70">
        <v>407</v>
      </c>
      <c r="B408" s="71" t="s">
        <v>515</v>
      </c>
      <c r="C408" s="72" t="s">
        <v>516</v>
      </c>
      <c r="D408" s="76" t="s">
        <v>2</v>
      </c>
      <c r="E408" s="74" t="s">
        <v>1446</v>
      </c>
      <c r="F408" s="75" t="s">
        <v>50</v>
      </c>
      <c r="G408" s="70">
        <v>690.16306959999997</v>
      </c>
      <c r="H408" s="76" t="str">
        <f>IF(Tabella43[[#This Row],[Consumi anno termico 2024-2025 '[smc']2]]&lt;200000,"inf. 200.000 smc")</f>
        <v>inf. 200.000 smc</v>
      </c>
    </row>
    <row r="409" spans="1:8" ht="17.25" x14ac:dyDescent="0.25">
      <c r="A409" s="70">
        <v>408</v>
      </c>
      <c r="B409" s="71" t="s">
        <v>517</v>
      </c>
      <c r="C409" s="72" t="s">
        <v>516</v>
      </c>
      <c r="D409" s="76" t="s">
        <v>2</v>
      </c>
      <c r="E409" s="74" t="s">
        <v>1376</v>
      </c>
      <c r="F409" s="75" t="s">
        <v>268</v>
      </c>
      <c r="G409" s="70">
        <v>21.281558400000002</v>
      </c>
      <c r="H409" s="76" t="str">
        <f>IF(Tabella43[[#This Row],[Consumi anno termico 2024-2025 '[smc']2]]&lt;200000,"inf. 200.000 smc")</f>
        <v>inf. 200.000 smc</v>
      </c>
    </row>
    <row r="410" spans="1:8" ht="17.25" x14ac:dyDescent="0.25">
      <c r="A410" s="70">
        <v>409</v>
      </c>
      <c r="B410" s="71" t="s">
        <v>518</v>
      </c>
      <c r="C410" s="72" t="s">
        <v>516</v>
      </c>
      <c r="D410" s="76" t="s">
        <v>2</v>
      </c>
      <c r="E410" s="74" t="s">
        <v>1449</v>
      </c>
      <c r="F410" s="75" t="s">
        <v>268</v>
      </c>
      <c r="G410" s="70">
        <v>3953.0159536000001</v>
      </c>
      <c r="H410" s="76" t="str">
        <f>IF(Tabella43[[#This Row],[Consumi anno termico 2024-2025 '[smc']2]]&lt;200000,"inf. 200.000 smc")</f>
        <v>inf. 200.000 smc</v>
      </c>
    </row>
    <row r="411" spans="1:8" ht="17.25" x14ac:dyDescent="0.25">
      <c r="A411" s="70">
        <v>410</v>
      </c>
      <c r="B411" s="71" t="s">
        <v>519</v>
      </c>
      <c r="C411" s="72" t="s">
        <v>516</v>
      </c>
      <c r="D411" s="76" t="s">
        <v>2</v>
      </c>
      <c r="E411" s="74" t="s">
        <v>1376</v>
      </c>
      <c r="F411" s="75" t="s">
        <v>268</v>
      </c>
      <c r="G411" s="70">
        <v>418.36780959999999</v>
      </c>
      <c r="H411" s="76" t="str">
        <f>IF(Tabella43[[#This Row],[Consumi anno termico 2024-2025 '[smc']2]]&lt;200000,"inf. 200.000 smc")</f>
        <v>inf. 200.000 smc</v>
      </c>
    </row>
    <row r="412" spans="1:8" ht="17.25" x14ac:dyDescent="0.25">
      <c r="A412" s="70">
        <v>411</v>
      </c>
      <c r="B412" s="71" t="s">
        <v>520</v>
      </c>
      <c r="C412" s="72" t="s">
        <v>516</v>
      </c>
      <c r="D412" s="76" t="s">
        <v>2</v>
      </c>
      <c r="E412" s="74" t="s">
        <v>1448</v>
      </c>
      <c r="F412" s="75" t="s">
        <v>268</v>
      </c>
      <c r="G412" s="70">
        <v>14478.4</v>
      </c>
      <c r="H412" s="76" t="str">
        <f>IF(Tabella43[[#This Row],[Consumi anno termico 2024-2025 '[smc']2]]&lt;200000,"inf. 200.000 smc")</f>
        <v>inf. 200.000 smc</v>
      </c>
    </row>
    <row r="413" spans="1:8" ht="17.25" x14ac:dyDescent="0.25">
      <c r="A413" s="70">
        <v>412</v>
      </c>
      <c r="B413" s="71" t="s">
        <v>521</v>
      </c>
      <c r="C413" s="72" t="s">
        <v>522</v>
      </c>
      <c r="D413" s="76" t="s">
        <v>2</v>
      </c>
      <c r="E413" s="74" t="s">
        <v>1447</v>
      </c>
      <c r="F413" s="75" t="s">
        <v>268</v>
      </c>
      <c r="G413" s="70">
        <v>18913.371075999999</v>
      </c>
      <c r="H413" s="76" t="str">
        <f>IF(Tabella43[[#This Row],[Consumi anno termico 2024-2025 '[smc']2]]&lt;200000,"inf. 200.000 smc")</f>
        <v>inf. 200.000 smc</v>
      </c>
    </row>
    <row r="414" spans="1:8" ht="17.25" x14ac:dyDescent="0.25">
      <c r="A414" s="70">
        <v>413</v>
      </c>
      <c r="B414" s="71" t="s">
        <v>523</v>
      </c>
      <c r="C414" s="72" t="s">
        <v>522</v>
      </c>
      <c r="D414" s="76" t="s">
        <v>2</v>
      </c>
      <c r="E414" s="74" t="s">
        <v>1450</v>
      </c>
      <c r="F414" s="75" t="s">
        <v>309</v>
      </c>
      <c r="G414" s="70">
        <v>11814.484492</v>
      </c>
      <c r="H414" s="76" t="str">
        <f>IF(Tabella43[[#This Row],[Consumi anno termico 2024-2025 '[smc']2]]&lt;200000,"inf. 200.000 smc")</f>
        <v>inf. 200.000 smc</v>
      </c>
    </row>
    <row r="415" spans="1:8" ht="17.25" x14ac:dyDescent="0.25">
      <c r="A415" s="70">
        <v>414</v>
      </c>
      <c r="B415" s="71" t="s">
        <v>524</v>
      </c>
      <c r="C415" s="72" t="s">
        <v>522</v>
      </c>
      <c r="D415" s="76" t="s">
        <v>2</v>
      </c>
      <c r="E415" s="74" t="s">
        <v>1429</v>
      </c>
      <c r="F415" s="75" t="s">
        <v>309</v>
      </c>
      <c r="G415" s="70">
        <v>275.71318400000001</v>
      </c>
      <c r="H415" s="76" t="str">
        <f>IF(Tabella43[[#This Row],[Consumi anno termico 2024-2025 '[smc']2]]&lt;200000,"inf. 200.000 smc")</f>
        <v>inf. 200.000 smc</v>
      </c>
    </row>
    <row r="416" spans="1:8" ht="17.25" x14ac:dyDescent="0.25">
      <c r="A416" s="70">
        <v>415</v>
      </c>
      <c r="B416" s="71" t="s">
        <v>525</v>
      </c>
      <c r="C416" s="72" t="s">
        <v>522</v>
      </c>
      <c r="D416" s="76" t="s">
        <v>2</v>
      </c>
      <c r="E416" s="74" t="s">
        <v>1451</v>
      </c>
      <c r="F416" s="75" t="s">
        <v>309</v>
      </c>
      <c r="G416" s="70">
        <v>23.778837599999996</v>
      </c>
      <c r="H416" s="76" t="str">
        <f>IF(Tabella43[[#This Row],[Consumi anno termico 2024-2025 '[smc']2]]&lt;200000,"inf. 200.000 smc")</f>
        <v>inf. 200.000 smc</v>
      </c>
    </row>
    <row r="417" spans="1:8" ht="17.25" x14ac:dyDescent="0.25">
      <c r="A417" s="70">
        <v>416</v>
      </c>
      <c r="B417" s="71" t="s">
        <v>526</v>
      </c>
      <c r="C417" s="72" t="s">
        <v>522</v>
      </c>
      <c r="D417" s="76" t="s">
        <v>2</v>
      </c>
      <c r="E417" s="74" t="s">
        <v>1453</v>
      </c>
      <c r="F417" s="75" t="s">
        <v>309</v>
      </c>
      <c r="G417" s="70">
        <v>615.82170480000002</v>
      </c>
      <c r="H417" s="76" t="str">
        <f>IF(Tabella43[[#This Row],[Consumi anno termico 2024-2025 '[smc']2]]&lt;200000,"inf. 200.000 smc")</f>
        <v>inf. 200.000 smc</v>
      </c>
    </row>
    <row r="418" spans="1:8" ht="17.25" x14ac:dyDescent="0.25">
      <c r="A418" s="70">
        <v>417</v>
      </c>
      <c r="B418" s="71" t="s">
        <v>527</v>
      </c>
      <c r="C418" s="72" t="s">
        <v>522</v>
      </c>
      <c r="D418" s="76" t="s">
        <v>2</v>
      </c>
      <c r="E418" s="74" t="s">
        <v>1454</v>
      </c>
      <c r="F418" s="75" t="s">
        <v>309</v>
      </c>
      <c r="G418" s="70">
        <v>6142.272444799999</v>
      </c>
      <c r="H418" s="76" t="str">
        <f>IF(Tabella43[[#This Row],[Consumi anno termico 2024-2025 '[smc']2]]&lt;200000,"inf. 200.000 smc")</f>
        <v>inf. 200.000 smc</v>
      </c>
    </row>
    <row r="419" spans="1:8" ht="17.25" x14ac:dyDescent="0.25">
      <c r="A419" s="70">
        <v>418</v>
      </c>
      <c r="B419" s="71" t="s">
        <v>528</v>
      </c>
      <c r="C419" s="72" t="s">
        <v>522</v>
      </c>
      <c r="D419" s="76" t="s">
        <v>2</v>
      </c>
      <c r="E419" s="74" t="s">
        <v>1452</v>
      </c>
      <c r="F419" s="75" t="s">
        <v>309</v>
      </c>
      <c r="G419" s="70">
        <v>3659.6789191999997</v>
      </c>
      <c r="H419" s="76" t="str">
        <f>IF(Tabella43[[#This Row],[Consumi anno termico 2024-2025 '[smc']2]]&lt;200000,"inf. 200.000 smc")</f>
        <v>inf. 200.000 smc</v>
      </c>
    </row>
    <row r="420" spans="1:8" ht="17.25" x14ac:dyDescent="0.25">
      <c r="A420" s="70">
        <v>419</v>
      </c>
      <c r="B420" s="71" t="s">
        <v>529</v>
      </c>
      <c r="C420" s="72" t="s">
        <v>522</v>
      </c>
      <c r="D420" s="76" t="s">
        <v>2</v>
      </c>
      <c r="E420" s="74" t="s">
        <v>1249</v>
      </c>
      <c r="F420" s="75" t="s">
        <v>309</v>
      </c>
      <c r="G420" s="70">
        <v>5332.5990343999993</v>
      </c>
      <c r="H420" s="76" t="str">
        <f>IF(Tabella43[[#This Row],[Consumi anno termico 2024-2025 '[smc']2]]&lt;200000,"inf. 200.000 smc")</f>
        <v>inf. 200.000 smc</v>
      </c>
    </row>
    <row r="421" spans="1:8" ht="17.25" x14ac:dyDescent="0.25">
      <c r="A421" s="70">
        <v>420</v>
      </c>
      <c r="B421" s="71" t="s">
        <v>530</v>
      </c>
      <c r="C421" s="72" t="s">
        <v>531</v>
      </c>
      <c r="D421" s="76" t="s">
        <v>2</v>
      </c>
      <c r="E421" s="74" t="s">
        <v>1249</v>
      </c>
      <c r="F421" s="75" t="s">
        <v>309</v>
      </c>
      <c r="G421" s="70">
        <v>863.2</v>
      </c>
      <c r="H421" s="76" t="str">
        <f>IF(Tabella43[[#This Row],[Consumi anno termico 2024-2025 '[smc']2]]&lt;200000,"inf. 200.000 smc")</f>
        <v>inf. 200.000 smc</v>
      </c>
    </row>
    <row r="422" spans="1:8" ht="17.25" x14ac:dyDescent="0.25">
      <c r="A422" s="70">
        <v>421</v>
      </c>
      <c r="B422" s="71" t="s">
        <v>532</v>
      </c>
      <c r="C422" s="72" t="s">
        <v>531</v>
      </c>
      <c r="D422" s="76" t="s">
        <v>2</v>
      </c>
      <c r="E422" s="74" t="s">
        <v>1456</v>
      </c>
      <c r="F422" s="75" t="s">
        <v>208</v>
      </c>
      <c r="G422" s="70">
        <v>5904.8</v>
      </c>
      <c r="H422" s="76" t="str">
        <f>IF(Tabella43[[#This Row],[Consumi anno termico 2024-2025 '[smc']2]]&lt;200000,"inf. 200.000 smc")</f>
        <v>inf. 200.000 smc</v>
      </c>
    </row>
    <row r="423" spans="1:8" ht="17.25" x14ac:dyDescent="0.25">
      <c r="A423" s="70">
        <v>422</v>
      </c>
      <c r="B423" s="71" t="s">
        <v>533</v>
      </c>
      <c r="C423" s="72" t="s">
        <v>531</v>
      </c>
      <c r="D423" s="76" t="s">
        <v>2</v>
      </c>
      <c r="E423" s="74" t="s">
        <v>1457</v>
      </c>
      <c r="F423" s="75" t="s">
        <v>208</v>
      </c>
      <c r="G423" s="70">
        <v>22580.799999999999</v>
      </c>
      <c r="H423" s="76" t="str">
        <f>IF(Tabella43[[#This Row],[Consumi anno termico 2024-2025 '[smc']2]]&lt;200000,"inf. 200.000 smc")</f>
        <v>inf. 200.000 smc</v>
      </c>
    </row>
    <row r="424" spans="1:8" ht="17.25" x14ac:dyDescent="0.25">
      <c r="A424" s="70">
        <v>423</v>
      </c>
      <c r="B424" s="71" t="s">
        <v>534</v>
      </c>
      <c r="C424" s="72" t="s">
        <v>531</v>
      </c>
      <c r="D424" s="76" t="s">
        <v>2</v>
      </c>
      <c r="E424" s="74" t="s">
        <v>1230</v>
      </c>
      <c r="F424" s="75" t="s">
        <v>208</v>
      </c>
      <c r="G424" s="70">
        <v>1372</v>
      </c>
      <c r="H424" s="76" t="str">
        <f>IF(Tabella43[[#This Row],[Consumi anno termico 2024-2025 '[smc']2]]&lt;200000,"inf. 200.000 smc")</f>
        <v>inf. 200.000 smc</v>
      </c>
    </row>
    <row r="425" spans="1:8" ht="17.25" x14ac:dyDescent="0.25">
      <c r="A425" s="70">
        <v>424</v>
      </c>
      <c r="B425" s="71" t="s">
        <v>535</v>
      </c>
      <c r="C425" s="72" t="s">
        <v>531</v>
      </c>
      <c r="D425" s="76" t="s">
        <v>2</v>
      </c>
      <c r="E425" s="74" t="s">
        <v>1287</v>
      </c>
      <c r="F425" s="75" t="s">
        <v>208</v>
      </c>
      <c r="G425" s="70">
        <v>6868.4611984000003</v>
      </c>
      <c r="H425" s="76" t="str">
        <f>IF(Tabella43[[#This Row],[Consumi anno termico 2024-2025 '[smc']2]]&lt;200000,"inf. 200.000 smc")</f>
        <v>inf. 200.000 smc</v>
      </c>
    </row>
    <row r="426" spans="1:8" ht="17.25" x14ac:dyDescent="0.25">
      <c r="A426" s="70">
        <v>425</v>
      </c>
      <c r="B426" s="71" t="s">
        <v>536</v>
      </c>
      <c r="C426" s="72" t="s">
        <v>531</v>
      </c>
      <c r="D426" s="76" t="s">
        <v>2</v>
      </c>
      <c r="E426" s="74" t="s">
        <v>1230</v>
      </c>
      <c r="F426" s="75" t="s">
        <v>208</v>
      </c>
      <c r="G426" s="70">
        <v>2558.4</v>
      </c>
      <c r="H426" s="76" t="str">
        <f>IF(Tabella43[[#This Row],[Consumi anno termico 2024-2025 '[smc']2]]&lt;200000,"inf. 200.000 smc")</f>
        <v>inf. 200.000 smc</v>
      </c>
    </row>
    <row r="427" spans="1:8" ht="17.25" x14ac:dyDescent="0.25">
      <c r="A427" s="70">
        <v>426</v>
      </c>
      <c r="B427" s="71" t="s">
        <v>537</v>
      </c>
      <c r="C427" s="72" t="s">
        <v>531</v>
      </c>
      <c r="D427" s="76" t="s">
        <v>2</v>
      </c>
      <c r="E427" s="74" t="s">
        <v>1458</v>
      </c>
      <c r="F427" s="75" t="s">
        <v>208</v>
      </c>
      <c r="G427" s="70">
        <v>15514.4</v>
      </c>
      <c r="H427" s="76" t="str">
        <f>IF(Tabella43[[#This Row],[Consumi anno termico 2024-2025 '[smc']2]]&lt;200000,"inf. 200.000 smc")</f>
        <v>inf. 200.000 smc</v>
      </c>
    </row>
    <row r="428" spans="1:8" ht="17.25" x14ac:dyDescent="0.25">
      <c r="A428" s="70">
        <v>427</v>
      </c>
      <c r="B428" s="71" t="s">
        <v>1093</v>
      </c>
      <c r="C428" s="72" t="s">
        <v>531</v>
      </c>
      <c r="D428" s="76" t="s">
        <v>2</v>
      </c>
      <c r="E428" s="74" t="s">
        <v>1455</v>
      </c>
      <c r="F428" s="75" t="s">
        <v>208</v>
      </c>
      <c r="G428" s="70">
        <v>3122</v>
      </c>
      <c r="H428" s="76" t="str">
        <f>IF(Tabella43[[#This Row],[Consumi anno termico 2024-2025 '[smc']2]]&lt;200000,"inf. 200.000 smc")</f>
        <v>inf. 200.000 smc</v>
      </c>
    </row>
    <row r="429" spans="1:8" ht="17.25" x14ac:dyDescent="0.25">
      <c r="A429" s="70">
        <v>428</v>
      </c>
      <c r="B429" s="71" t="s">
        <v>1092</v>
      </c>
      <c r="C429" s="72" t="s">
        <v>531</v>
      </c>
      <c r="D429" s="76" t="s">
        <v>2</v>
      </c>
      <c r="E429" s="74" t="s">
        <v>1460</v>
      </c>
      <c r="F429" s="75" t="s">
        <v>208</v>
      </c>
      <c r="G429" s="70">
        <v>5031.2</v>
      </c>
      <c r="H429" s="76" t="str">
        <f>IF(Tabella43[[#This Row],[Consumi anno termico 2024-2025 '[smc']2]]&lt;200000,"inf. 200.000 smc")</f>
        <v>inf. 200.000 smc</v>
      </c>
    </row>
    <row r="430" spans="1:8" ht="17.25" x14ac:dyDescent="0.25">
      <c r="A430" s="70">
        <v>429</v>
      </c>
      <c r="B430" s="71" t="s">
        <v>538</v>
      </c>
      <c r="C430" s="72" t="s">
        <v>539</v>
      </c>
      <c r="D430" s="76" t="s">
        <v>2</v>
      </c>
      <c r="E430" s="74" t="s">
        <v>1459</v>
      </c>
      <c r="F430" s="75" t="s">
        <v>208</v>
      </c>
      <c r="G430" s="70">
        <v>2663.8852560000005</v>
      </c>
      <c r="H430" s="76" t="str">
        <f>IF(Tabella43[[#This Row],[Consumi anno termico 2024-2025 '[smc']2]]&lt;200000,"inf. 200.000 smc")</f>
        <v>inf. 200.000 smc</v>
      </c>
    </row>
    <row r="431" spans="1:8" ht="17.25" x14ac:dyDescent="0.25">
      <c r="A431" s="70">
        <v>430</v>
      </c>
      <c r="B431" s="71" t="s">
        <v>540</v>
      </c>
      <c r="C431" s="72" t="s">
        <v>539</v>
      </c>
      <c r="D431" s="76" t="s">
        <v>2</v>
      </c>
      <c r="E431" s="74" t="s">
        <v>1249</v>
      </c>
      <c r="F431" s="75" t="s">
        <v>130</v>
      </c>
      <c r="G431" s="70">
        <v>19410.311788800002</v>
      </c>
      <c r="H431" s="76" t="str">
        <f>IF(Tabella43[[#This Row],[Consumi anno termico 2024-2025 '[smc']2]]&lt;200000,"inf. 200.000 smc")</f>
        <v>inf. 200.000 smc</v>
      </c>
    </row>
    <row r="432" spans="1:8" ht="17.25" x14ac:dyDescent="0.25">
      <c r="A432" s="70">
        <v>431</v>
      </c>
      <c r="B432" s="71" t="s">
        <v>541</v>
      </c>
      <c r="C432" s="72" t="s">
        <v>539</v>
      </c>
      <c r="D432" s="76" t="s">
        <v>2</v>
      </c>
      <c r="E432" s="74" t="s">
        <v>1305</v>
      </c>
      <c r="F432" s="75" t="s">
        <v>130</v>
      </c>
      <c r="G432" s="70">
        <v>18.483799999999995</v>
      </c>
      <c r="H432" s="76" t="str">
        <f>IF(Tabella43[[#This Row],[Consumi anno termico 2024-2025 '[smc']2]]&lt;200000,"inf. 200.000 smc")</f>
        <v>inf. 200.000 smc</v>
      </c>
    </row>
    <row r="433" spans="1:8" ht="17.25" x14ac:dyDescent="0.25">
      <c r="A433" s="70">
        <v>432</v>
      </c>
      <c r="B433" s="71" t="s">
        <v>542</v>
      </c>
      <c r="C433" s="72" t="s">
        <v>539</v>
      </c>
      <c r="D433" s="76" t="s">
        <v>2</v>
      </c>
      <c r="E433" s="74" t="s">
        <v>1305</v>
      </c>
      <c r="F433" s="75" t="s">
        <v>130</v>
      </c>
      <c r="G433" s="70">
        <v>1652</v>
      </c>
      <c r="H433" s="76" t="str">
        <f>IF(Tabella43[[#This Row],[Consumi anno termico 2024-2025 '[smc']2]]&lt;200000,"inf. 200.000 smc")</f>
        <v>inf. 200.000 smc</v>
      </c>
    </row>
    <row r="434" spans="1:8" ht="17.25" x14ac:dyDescent="0.25">
      <c r="A434" s="70">
        <v>433</v>
      </c>
      <c r="B434" s="71" t="s">
        <v>543</v>
      </c>
      <c r="C434" s="72" t="s">
        <v>539</v>
      </c>
      <c r="D434" s="76" t="s">
        <v>2</v>
      </c>
      <c r="E434" s="74" t="s">
        <v>1462</v>
      </c>
      <c r="F434" s="75" t="s">
        <v>130</v>
      </c>
      <c r="G434" s="70">
        <v>5468.9867439999998</v>
      </c>
      <c r="H434" s="76" t="str">
        <f>IF(Tabella43[[#This Row],[Consumi anno termico 2024-2025 '[smc']2]]&lt;200000,"inf. 200.000 smc")</f>
        <v>inf. 200.000 smc</v>
      </c>
    </row>
    <row r="435" spans="1:8" ht="17.25" x14ac:dyDescent="0.25">
      <c r="A435" s="70">
        <v>434</v>
      </c>
      <c r="B435" s="71" t="s">
        <v>1090</v>
      </c>
      <c r="C435" s="72" t="s">
        <v>539</v>
      </c>
      <c r="D435" s="76" t="s">
        <v>2</v>
      </c>
      <c r="E435" s="74" t="s">
        <v>1461</v>
      </c>
      <c r="F435" s="75" t="s">
        <v>130</v>
      </c>
      <c r="G435" s="70">
        <v>2021.3883680000004</v>
      </c>
      <c r="H435" s="76" t="str">
        <f>IF(Tabella43[[#This Row],[Consumi anno termico 2024-2025 '[smc']2]]&lt;200000,"inf. 200.000 smc")</f>
        <v>inf. 200.000 smc</v>
      </c>
    </row>
    <row r="436" spans="1:8" ht="17.25" x14ac:dyDescent="0.25">
      <c r="A436" s="70">
        <v>435</v>
      </c>
      <c r="B436" s="71" t="s">
        <v>544</v>
      </c>
      <c r="C436" s="72" t="s">
        <v>539</v>
      </c>
      <c r="D436" s="76" t="s">
        <v>2</v>
      </c>
      <c r="E436" s="74" t="s">
        <v>1242</v>
      </c>
      <c r="F436" s="75" t="s">
        <v>130</v>
      </c>
      <c r="G436" s="70">
        <v>11180</v>
      </c>
      <c r="H436" s="76" t="str">
        <f>IF(Tabella43[[#This Row],[Consumi anno termico 2024-2025 '[smc']2]]&lt;200000,"inf. 200.000 smc")</f>
        <v>inf. 200.000 smc</v>
      </c>
    </row>
    <row r="437" spans="1:8" ht="17.25" x14ac:dyDescent="0.25">
      <c r="A437" s="70">
        <v>436</v>
      </c>
      <c r="B437" s="71" t="s">
        <v>545</v>
      </c>
      <c r="C437" s="72" t="s">
        <v>539</v>
      </c>
      <c r="D437" s="76" t="s">
        <v>2</v>
      </c>
      <c r="E437" s="74" t="s">
        <v>1214</v>
      </c>
      <c r="F437" s="75" t="s">
        <v>130</v>
      </c>
      <c r="G437" s="70">
        <v>1820.2846240000003</v>
      </c>
      <c r="H437" s="76" t="str">
        <f>IF(Tabella43[[#This Row],[Consumi anno termico 2024-2025 '[smc']2]]&lt;200000,"inf. 200.000 smc")</f>
        <v>inf. 200.000 smc</v>
      </c>
    </row>
    <row r="438" spans="1:8" ht="17.25" x14ac:dyDescent="0.25">
      <c r="A438" s="70">
        <v>437</v>
      </c>
      <c r="B438" s="71" t="s">
        <v>546</v>
      </c>
      <c r="C438" s="72" t="s">
        <v>539</v>
      </c>
      <c r="D438" s="76" t="s">
        <v>2</v>
      </c>
      <c r="E438" s="74" t="s">
        <v>1464</v>
      </c>
      <c r="F438" s="75" t="s">
        <v>130</v>
      </c>
      <c r="G438" s="70">
        <v>3446.4</v>
      </c>
      <c r="H438" s="76" t="str">
        <f>IF(Tabella43[[#This Row],[Consumi anno termico 2024-2025 '[smc']2]]&lt;200000,"inf. 200.000 smc")</f>
        <v>inf. 200.000 smc</v>
      </c>
    </row>
    <row r="439" spans="1:8" ht="17.25" x14ac:dyDescent="0.25">
      <c r="A439" s="70">
        <v>438</v>
      </c>
      <c r="B439" s="71" t="s">
        <v>547</v>
      </c>
      <c r="C439" s="72" t="s">
        <v>539</v>
      </c>
      <c r="D439" s="76" t="s">
        <v>2</v>
      </c>
      <c r="E439" s="74" t="s">
        <v>1305</v>
      </c>
      <c r="F439" s="75" t="s">
        <v>130</v>
      </c>
      <c r="G439" s="70">
        <v>3423</v>
      </c>
      <c r="H439" s="76" t="str">
        <f>IF(Tabella43[[#This Row],[Consumi anno termico 2024-2025 '[smc']2]]&lt;200000,"inf. 200.000 smc")</f>
        <v>inf. 200.000 smc</v>
      </c>
    </row>
    <row r="440" spans="1:8" ht="17.25" x14ac:dyDescent="0.25">
      <c r="A440" s="70">
        <v>439</v>
      </c>
      <c r="B440" s="71" t="s">
        <v>548</v>
      </c>
      <c r="C440" s="72" t="s">
        <v>539</v>
      </c>
      <c r="D440" s="76" t="s">
        <v>2</v>
      </c>
      <c r="E440" s="74" t="s">
        <v>1463</v>
      </c>
      <c r="F440" s="75" t="s">
        <v>130</v>
      </c>
      <c r="G440" s="70">
        <v>2345</v>
      </c>
      <c r="H440" s="76" t="str">
        <f>IF(Tabella43[[#This Row],[Consumi anno termico 2024-2025 '[smc']2]]&lt;200000,"inf. 200.000 smc")</f>
        <v>inf. 200.000 smc</v>
      </c>
    </row>
    <row r="441" spans="1:8" ht="17.25" x14ac:dyDescent="0.25">
      <c r="A441" s="70">
        <v>440</v>
      </c>
      <c r="B441" s="71" t="s">
        <v>549</v>
      </c>
      <c r="C441" s="72" t="s">
        <v>550</v>
      </c>
      <c r="D441" s="76" t="s">
        <v>2</v>
      </c>
      <c r="E441" s="74" t="s">
        <v>1320</v>
      </c>
      <c r="F441" s="75" t="s">
        <v>130</v>
      </c>
      <c r="G441" s="70">
        <v>1403.2</v>
      </c>
      <c r="H441" s="76" t="str">
        <f>IF(Tabella43[[#This Row],[Consumi anno termico 2024-2025 '[smc']2]]&lt;200000,"inf. 200.000 smc")</f>
        <v>inf. 200.000 smc</v>
      </c>
    </row>
    <row r="442" spans="1:8" ht="17.25" x14ac:dyDescent="0.25">
      <c r="A442" s="70">
        <v>441</v>
      </c>
      <c r="B442" s="71" t="s">
        <v>1189</v>
      </c>
      <c r="C442" s="72" t="s">
        <v>550</v>
      </c>
      <c r="D442" s="76" t="s">
        <v>2</v>
      </c>
      <c r="E442" s="74" t="s">
        <v>1466</v>
      </c>
      <c r="F442" s="75" t="s">
        <v>158</v>
      </c>
      <c r="G442" s="70">
        <v>3455</v>
      </c>
      <c r="H442" s="76" t="str">
        <f>IF(Tabella43[[#This Row],[Consumi anno termico 2024-2025 '[smc']2]]&lt;200000,"inf. 200.000 smc")</f>
        <v>inf. 200.000 smc</v>
      </c>
    </row>
    <row r="443" spans="1:8" ht="17.25" x14ac:dyDescent="0.25">
      <c r="A443" s="70">
        <v>442</v>
      </c>
      <c r="B443" s="71" t="s">
        <v>551</v>
      </c>
      <c r="C443" s="72" t="s">
        <v>550</v>
      </c>
      <c r="D443" s="76" t="s">
        <v>2</v>
      </c>
      <c r="E443" s="74" t="s">
        <v>1466</v>
      </c>
      <c r="F443" s="75" t="s">
        <v>158</v>
      </c>
      <c r="G443" s="70">
        <v>1287</v>
      </c>
      <c r="H443" s="76" t="str">
        <f>IF(Tabella43[[#This Row],[Consumi anno termico 2024-2025 '[smc']2]]&lt;200000,"inf. 200.000 smc")</f>
        <v>inf. 200.000 smc</v>
      </c>
    </row>
    <row r="444" spans="1:8" ht="17.25" x14ac:dyDescent="0.25">
      <c r="A444" s="70">
        <v>443</v>
      </c>
      <c r="B444" s="71" t="s">
        <v>552</v>
      </c>
      <c r="C444" s="72" t="s">
        <v>550</v>
      </c>
      <c r="D444" s="76" t="s">
        <v>2</v>
      </c>
      <c r="E444" s="74" t="s">
        <v>1465</v>
      </c>
      <c r="F444" s="75" t="s">
        <v>158</v>
      </c>
      <c r="G444" s="70">
        <v>3245</v>
      </c>
      <c r="H444" s="76" t="str">
        <f>IF(Tabella43[[#This Row],[Consumi anno termico 2024-2025 '[smc']2]]&lt;200000,"inf. 200.000 smc")</f>
        <v>inf. 200.000 smc</v>
      </c>
    </row>
    <row r="445" spans="1:8" ht="17.25" x14ac:dyDescent="0.25">
      <c r="A445" s="70">
        <v>444</v>
      </c>
      <c r="B445" s="71" t="s">
        <v>553</v>
      </c>
      <c r="C445" s="72" t="s">
        <v>550</v>
      </c>
      <c r="D445" s="76" t="s">
        <v>2</v>
      </c>
      <c r="E445" s="74" t="s">
        <v>1465</v>
      </c>
      <c r="F445" s="75" t="s">
        <v>158</v>
      </c>
      <c r="G445" s="70">
        <v>3567</v>
      </c>
      <c r="H445" s="76" t="str">
        <f>IF(Tabella43[[#This Row],[Consumi anno termico 2024-2025 '[smc']2]]&lt;200000,"inf. 200.000 smc")</f>
        <v>inf. 200.000 smc</v>
      </c>
    </row>
    <row r="446" spans="1:8" ht="17.25" x14ac:dyDescent="0.25">
      <c r="A446" s="70">
        <v>445</v>
      </c>
      <c r="B446" s="71" t="s">
        <v>554</v>
      </c>
      <c r="C446" s="72" t="s">
        <v>550</v>
      </c>
      <c r="D446" s="76" t="s">
        <v>2</v>
      </c>
      <c r="E446" s="74" t="s">
        <v>1465</v>
      </c>
      <c r="F446" s="75" t="s">
        <v>158</v>
      </c>
      <c r="G446" s="70">
        <v>3000</v>
      </c>
      <c r="H446" s="76" t="str">
        <f>IF(Tabella43[[#This Row],[Consumi anno termico 2024-2025 '[smc']2]]&lt;200000,"inf. 200.000 smc")</f>
        <v>inf. 200.000 smc</v>
      </c>
    </row>
    <row r="447" spans="1:8" ht="17.25" x14ac:dyDescent="0.25">
      <c r="A447" s="70">
        <v>446</v>
      </c>
      <c r="B447" s="71" t="s">
        <v>1190</v>
      </c>
      <c r="C447" s="72" t="s">
        <v>550</v>
      </c>
      <c r="D447" s="76" t="s">
        <v>2</v>
      </c>
      <c r="E447" s="74" t="s">
        <v>1321</v>
      </c>
      <c r="F447" s="75" t="s">
        <v>158</v>
      </c>
      <c r="G447" s="70">
        <v>4321</v>
      </c>
      <c r="H447" s="76" t="str">
        <f>IF(Tabella43[[#This Row],[Consumi anno termico 2024-2025 '[smc']2]]&lt;200000,"inf. 200.000 smc")</f>
        <v>inf. 200.000 smc</v>
      </c>
    </row>
    <row r="448" spans="1:8" ht="17.25" x14ac:dyDescent="0.25">
      <c r="A448" s="70">
        <v>447</v>
      </c>
      <c r="B448" s="71" t="s">
        <v>555</v>
      </c>
      <c r="C448" s="72" t="s">
        <v>550</v>
      </c>
      <c r="D448" s="76" t="s">
        <v>2</v>
      </c>
      <c r="E448" s="74" t="s">
        <v>1465</v>
      </c>
      <c r="F448" s="75" t="s">
        <v>158</v>
      </c>
      <c r="G448" s="70">
        <v>2345</v>
      </c>
      <c r="H448" s="76" t="str">
        <f>IF(Tabella43[[#This Row],[Consumi anno termico 2024-2025 '[smc']2]]&lt;200000,"inf. 200.000 smc")</f>
        <v>inf. 200.000 smc</v>
      </c>
    </row>
    <row r="449" spans="1:8" ht="17.25" x14ac:dyDescent="0.25">
      <c r="A449" s="70">
        <v>448</v>
      </c>
      <c r="B449" s="71" t="s">
        <v>556</v>
      </c>
      <c r="C449" s="72" t="s">
        <v>550</v>
      </c>
      <c r="D449" s="76" t="s">
        <v>2</v>
      </c>
      <c r="E449" s="74" t="s">
        <v>1321</v>
      </c>
      <c r="F449" s="75" t="s">
        <v>158</v>
      </c>
      <c r="G449" s="70">
        <v>3421</v>
      </c>
      <c r="H449" s="76" t="str">
        <f>IF(Tabella43[[#This Row],[Consumi anno termico 2024-2025 '[smc']2]]&lt;200000,"inf. 200.000 smc")</f>
        <v>inf. 200.000 smc</v>
      </c>
    </row>
    <row r="450" spans="1:8" ht="17.25" x14ac:dyDescent="0.25">
      <c r="A450" s="70">
        <v>449</v>
      </c>
      <c r="B450" s="71" t="s">
        <v>557</v>
      </c>
      <c r="C450" s="72" t="s">
        <v>558</v>
      </c>
      <c r="D450" s="76" t="s">
        <v>2</v>
      </c>
      <c r="E450" s="74" t="s">
        <v>1300</v>
      </c>
      <c r="F450" s="75" t="s">
        <v>158</v>
      </c>
      <c r="G450" s="70">
        <v>6543</v>
      </c>
      <c r="H450" s="76" t="str">
        <f>IF(Tabella43[[#This Row],[Consumi anno termico 2024-2025 '[smc']2]]&lt;200000,"inf. 200.000 smc")</f>
        <v>inf. 200.000 smc</v>
      </c>
    </row>
    <row r="451" spans="1:8" ht="17.25" x14ac:dyDescent="0.25">
      <c r="A451" s="70">
        <v>450</v>
      </c>
      <c r="B451" s="71" t="s">
        <v>559</v>
      </c>
      <c r="C451" s="72" t="s">
        <v>558</v>
      </c>
      <c r="D451" s="76" t="s">
        <v>2</v>
      </c>
      <c r="E451" s="74" t="s">
        <v>1468</v>
      </c>
      <c r="F451" s="75" t="s">
        <v>40</v>
      </c>
      <c r="G451" s="70">
        <v>10777.6</v>
      </c>
      <c r="H451" s="76" t="str">
        <f>IF(Tabella43[[#This Row],[Consumi anno termico 2024-2025 '[smc']2]]&lt;200000,"inf. 200.000 smc")</f>
        <v>inf. 200.000 smc</v>
      </c>
    </row>
    <row r="452" spans="1:8" ht="17.25" x14ac:dyDescent="0.25">
      <c r="A452" s="70">
        <v>451</v>
      </c>
      <c r="B452" s="71" t="s">
        <v>560</v>
      </c>
      <c r="C452" s="72" t="s">
        <v>558</v>
      </c>
      <c r="D452" s="76" t="s">
        <v>2</v>
      </c>
      <c r="E452" s="74" t="s">
        <v>1492</v>
      </c>
      <c r="F452" s="75" t="s">
        <v>40</v>
      </c>
      <c r="G452" s="70">
        <v>2540.4990272</v>
      </c>
      <c r="H452" s="76" t="str">
        <f>IF(Tabella43[[#This Row],[Consumi anno termico 2024-2025 '[smc']2]]&lt;200000,"inf. 200.000 smc")</f>
        <v>inf. 200.000 smc</v>
      </c>
    </row>
    <row r="453" spans="1:8" ht="17.25" x14ac:dyDescent="0.25">
      <c r="A453" s="70">
        <v>452</v>
      </c>
      <c r="B453" s="71" t="s">
        <v>561</v>
      </c>
      <c r="C453" s="72" t="s">
        <v>558</v>
      </c>
      <c r="D453" s="76" t="s">
        <v>2</v>
      </c>
      <c r="E453" s="74" t="s">
        <v>1501</v>
      </c>
      <c r="F453" s="75" t="s">
        <v>40</v>
      </c>
      <c r="G453" s="70">
        <v>12698.4</v>
      </c>
      <c r="H453" s="76" t="str">
        <f>IF(Tabella43[[#This Row],[Consumi anno termico 2024-2025 '[smc']2]]&lt;200000,"inf. 200.000 smc")</f>
        <v>inf. 200.000 smc</v>
      </c>
    </row>
    <row r="454" spans="1:8" ht="17.25" x14ac:dyDescent="0.25">
      <c r="A454" s="70">
        <v>453</v>
      </c>
      <c r="B454" s="71" t="s">
        <v>562</v>
      </c>
      <c r="C454" s="72" t="s">
        <v>558</v>
      </c>
      <c r="D454" s="76" t="s">
        <v>2</v>
      </c>
      <c r="E454" s="74" t="s">
        <v>1478</v>
      </c>
      <c r="F454" s="75" t="s">
        <v>40</v>
      </c>
      <c r="G454" s="70">
        <v>11750.4</v>
      </c>
      <c r="H454" s="76" t="str">
        <f>IF(Tabella43[[#This Row],[Consumi anno termico 2024-2025 '[smc']2]]&lt;200000,"inf. 200.000 smc")</f>
        <v>inf. 200.000 smc</v>
      </c>
    </row>
    <row r="455" spans="1:8" ht="17.25" x14ac:dyDescent="0.25">
      <c r="A455" s="70">
        <v>454</v>
      </c>
      <c r="B455" s="71" t="s">
        <v>563</v>
      </c>
      <c r="C455" s="72" t="s">
        <v>558</v>
      </c>
      <c r="D455" s="76" t="s">
        <v>2</v>
      </c>
      <c r="E455" s="74" t="s">
        <v>1494</v>
      </c>
      <c r="F455" s="75" t="s">
        <v>40</v>
      </c>
      <c r="G455" s="70">
        <v>1995.0476607999997</v>
      </c>
      <c r="H455" s="76" t="str">
        <f>IF(Tabella43[[#This Row],[Consumi anno termico 2024-2025 '[smc']2]]&lt;200000,"inf. 200.000 smc")</f>
        <v>inf. 200.000 smc</v>
      </c>
    </row>
    <row r="456" spans="1:8" ht="17.25" x14ac:dyDescent="0.25">
      <c r="A456" s="70">
        <v>455</v>
      </c>
      <c r="B456" s="71" t="s">
        <v>564</v>
      </c>
      <c r="C456" s="72" t="s">
        <v>558</v>
      </c>
      <c r="D456" s="76" t="s">
        <v>2</v>
      </c>
      <c r="E456" s="74" t="s">
        <v>1502</v>
      </c>
      <c r="F456" s="75" t="s">
        <v>40</v>
      </c>
      <c r="G456" s="70">
        <v>38848.800000000003</v>
      </c>
      <c r="H456" s="76" t="str">
        <f>IF(Tabella43[[#This Row],[Consumi anno termico 2024-2025 '[smc']2]]&lt;200000,"inf. 200.000 smc")</f>
        <v>inf. 200.000 smc</v>
      </c>
    </row>
    <row r="457" spans="1:8" ht="17.25" x14ac:dyDescent="0.25">
      <c r="A457" s="70">
        <v>456</v>
      </c>
      <c r="B457" s="71" t="s">
        <v>565</v>
      </c>
      <c r="C457" s="72" t="s">
        <v>558</v>
      </c>
      <c r="D457" s="76" t="s">
        <v>2</v>
      </c>
      <c r="E457" s="74" t="s">
        <v>1482</v>
      </c>
      <c r="F457" s="75" t="s">
        <v>40</v>
      </c>
      <c r="G457" s="70">
        <v>12904</v>
      </c>
      <c r="H457" s="76" t="str">
        <f>IF(Tabella43[[#This Row],[Consumi anno termico 2024-2025 '[smc']2]]&lt;200000,"inf. 200.000 smc")</f>
        <v>inf. 200.000 smc</v>
      </c>
    </row>
    <row r="458" spans="1:8" ht="17.25" x14ac:dyDescent="0.25">
      <c r="A458" s="70">
        <v>457</v>
      </c>
      <c r="B458" s="71" t="s">
        <v>566</v>
      </c>
      <c r="C458" s="72" t="s">
        <v>558</v>
      </c>
      <c r="D458" s="76" t="s">
        <v>2</v>
      </c>
      <c r="E458" s="74" t="s">
        <v>1477</v>
      </c>
      <c r="F458" s="75" t="s">
        <v>40</v>
      </c>
      <c r="G458" s="70">
        <v>626.97263039999996</v>
      </c>
      <c r="H458" s="76" t="str">
        <f>IF(Tabella43[[#This Row],[Consumi anno termico 2024-2025 '[smc']2]]&lt;200000,"inf. 200.000 smc")</f>
        <v>inf. 200.000 smc</v>
      </c>
    </row>
    <row r="459" spans="1:8" ht="17.25" x14ac:dyDescent="0.25">
      <c r="A459" s="70">
        <v>458</v>
      </c>
      <c r="B459" s="71" t="s">
        <v>567</v>
      </c>
      <c r="C459" s="72" t="s">
        <v>558</v>
      </c>
      <c r="D459" s="76" t="s">
        <v>2</v>
      </c>
      <c r="E459" s="74" t="s">
        <v>1486</v>
      </c>
      <c r="F459" s="75" t="s">
        <v>40</v>
      </c>
      <c r="G459" s="70">
        <v>28402.400000000001</v>
      </c>
      <c r="H459" s="76" t="str">
        <f>IF(Tabella43[[#This Row],[Consumi anno termico 2024-2025 '[smc']2]]&lt;200000,"inf. 200.000 smc")</f>
        <v>inf. 200.000 smc</v>
      </c>
    </row>
    <row r="460" spans="1:8" ht="17.25" x14ac:dyDescent="0.25">
      <c r="A460" s="70">
        <v>459</v>
      </c>
      <c r="B460" s="71" t="s">
        <v>568</v>
      </c>
      <c r="C460" s="72" t="s">
        <v>558</v>
      </c>
      <c r="D460" s="76" t="s">
        <v>2</v>
      </c>
      <c r="E460" s="74" t="s">
        <v>1481</v>
      </c>
      <c r="F460" s="75" t="s">
        <v>40</v>
      </c>
      <c r="G460" s="70">
        <v>11872</v>
      </c>
      <c r="H460" s="76" t="str">
        <f>IF(Tabella43[[#This Row],[Consumi anno termico 2024-2025 '[smc']2]]&lt;200000,"inf. 200.000 smc")</f>
        <v>inf. 200.000 smc</v>
      </c>
    </row>
    <row r="461" spans="1:8" ht="17.25" x14ac:dyDescent="0.25">
      <c r="A461" s="70">
        <v>460</v>
      </c>
      <c r="B461" s="71" t="s">
        <v>569</v>
      </c>
      <c r="C461" s="72" t="s">
        <v>558</v>
      </c>
      <c r="D461" s="76" t="s">
        <v>2</v>
      </c>
      <c r="E461" s="74" t="s">
        <v>1486</v>
      </c>
      <c r="F461" s="75" t="s">
        <v>40</v>
      </c>
      <c r="G461" s="70">
        <v>3736.8</v>
      </c>
      <c r="H461" s="76" t="str">
        <f>IF(Tabella43[[#This Row],[Consumi anno termico 2024-2025 '[smc']2]]&lt;200000,"inf. 200.000 smc")</f>
        <v>inf. 200.000 smc</v>
      </c>
    </row>
    <row r="462" spans="1:8" ht="17.25" x14ac:dyDescent="0.25">
      <c r="A462" s="70">
        <v>461</v>
      </c>
      <c r="B462" s="71" t="s">
        <v>570</v>
      </c>
      <c r="C462" s="72" t="s">
        <v>558</v>
      </c>
      <c r="D462" s="76" t="s">
        <v>2</v>
      </c>
      <c r="E462" s="74" t="s">
        <v>1469</v>
      </c>
      <c r="F462" s="75" t="s">
        <v>40</v>
      </c>
      <c r="G462" s="70">
        <v>9032</v>
      </c>
      <c r="H462" s="76" t="str">
        <f>IF(Tabella43[[#This Row],[Consumi anno termico 2024-2025 '[smc']2]]&lt;200000,"inf. 200.000 smc")</f>
        <v>inf. 200.000 smc</v>
      </c>
    </row>
    <row r="463" spans="1:8" ht="17.25" x14ac:dyDescent="0.25">
      <c r="A463" s="70">
        <v>462</v>
      </c>
      <c r="B463" s="71" t="s">
        <v>571</v>
      </c>
      <c r="C463" s="72" t="s">
        <v>558</v>
      </c>
      <c r="D463" s="76" t="s">
        <v>2</v>
      </c>
      <c r="E463" s="74" t="s">
        <v>1485</v>
      </c>
      <c r="F463" s="75" t="s">
        <v>40</v>
      </c>
      <c r="G463" s="70">
        <v>43808</v>
      </c>
      <c r="H463" s="76" t="str">
        <f>IF(Tabella43[[#This Row],[Consumi anno termico 2024-2025 '[smc']2]]&lt;200000,"inf. 200.000 smc")</f>
        <v>inf. 200.000 smc</v>
      </c>
    </row>
    <row r="464" spans="1:8" ht="17.25" x14ac:dyDescent="0.25">
      <c r="A464" s="70">
        <v>463</v>
      </c>
      <c r="B464" s="71" t="s">
        <v>572</v>
      </c>
      <c r="C464" s="72" t="s">
        <v>558</v>
      </c>
      <c r="D464" s="76" t="s">
        <v>2</v>
      </c>
      <c r="E464" s="74" t="s">
        <v>1489</v>
      </c>
      <c r="F464" s="75" t="s">
        <v>40</v>
      </c>
      <c r="G464" s="70">
        <v>16789.599999999999</v>
      </c>
      <c r="H464" s="76" t="str">
        <f>IF(Tabella43[[#This Row],[Consumi anno termico 2024-2025 '[smc']2]]&lt;200000,"inf. 200.000 smc")</f>
        <v>inf. 200.000 smc</v>
      </c>
    </row>
    <row r="465" spans="1:8" ht="17.25" x14ac:dyDescent="0.25">
      <c r="A465" s="70">
        <v>464</v>
      </c>
      <c r="B465" s="71" t="s">
        <v>573</v>
      </c>
      <c r="C465" s="72" t="s">
        <v>558</v>
      </c>
      <c r="D465" s="76" t="s">
        <v>2</v>
      </c>
      <c r="E465" s="74" t="s">
        <v>1491</v>
      </c>
      <c r="F465" s="75" t="s">
        <v>40</v>
      </c>
      <c r="G465" s="70">
        <v>13240.8</v>
      </c>
      <c r="H465" s="76" t="str">
        <f>IF(Tabella43[[#This Row],[Consumi anno termico 2024-2025 '[smc']2]]&lt;200000,"inf. 200.000 smc")</f>
        <v>inf. 200.000 smc</v>
      </c>
    </row>
    <row r="466" spans="1:8" ht="17.25" x14ac:dyDescent="0.25">
      <c r="A466" s="70">
        <v>465</v>
      </c>
      <c r="B466" s="71" t="s">
        <v>574</v>
      </c>
      <c r="C466" s="72" t="s">
        <v>558</v>
      </c>
      <c r="D466" s="76" t="s">
        <v>2</v>
      </c>
      <c r="E466" s="74" t="s">
        <v>1469</v>
      </c>
      <c r="F466" s="75" t="s">
        <v>40</v>
      </c>
      <c r="G466" s="70">
        <v>2345</v>
      </c>
      <c r="H466" s="76" t="str">
        <f>IF(Tabella43[[#This Row],[Consumi anno termico 2024-2025 '[smc']2]]&lt;200000,"inf. 200.000 smc")</f>
        <v>inf. 200.000 smc</v>
      </c>
    </row>
    <row r="467" spans="1:8" ht="17.25" x14ac:dyDescent="0.25">
      <c r="A467" s="70">
        <v>466</v>
      </c>
      <c r="B467" s="71" t="s">
        <v>575</v>
      </c>
      <c r="C467" s="72" t="s">
        <v>558</v>
      </c>
      <c r="D467" s="76" t="s">
        <v>2</v>
      </c>
      <c r="E467" s="74" t="s">
        <v>1469</v>
      </c>
      <c r="F467" s="75" t="s">
        <v>40</v>
      </c>
      <c r="G467" s="70">
        <v>32388</v>
      </c>
      <c r="H467" s="76" t="str">
        <f>IF(Tabella43[[#This Row],[Consumi anno termico 2024-2025 '[smc']2]]&lt;200000,"inf. 200.000 smc")</f>
        <v>inf. 200.000 smc</v>
      </c>
    </row>
    <row r="468" spans="1:8" ht="17.25" x14ac:dyDescent="0.25">
      <c r="A468" s="70">
        <v>467</v>
      </c>
      <c r="B468" s="71" t="s">
        <v>576</v>
      </c>
      <c r="C468" s="72" t="s">
        <v>558</v>
      </c>
      <c r="D468" s="76" t="s">
        <v>2</v>
      </c>
      <c r="E468" s="74" t="s">
        <v>1471</v>
      </c>
      <c r="F468" s="75" t="s">
        <v>40</v>
      </c>
      <c r="G468" s="70">
        <v>2255.1999999999998</v>
      </c>
      <c r="H468" s="76" t="str">
        <f>IF(Tabella43[[#This Row],[Consumi anno termico 2024-2025 '[smc']2]]&lt;200000,"inf. 200.000 smc")</f>
        <v>inf. 200.000 smc</v>
      </c>
    </row>
    <row r="469" spans="1:8" ht="17.25" x14ac:dyDescent="0.25">
      <c r="A469" s="70">
        <v>468</v>
      </c>
      <c r="B469" s="71" t="s">
        <v>577</v>
      </c>
      <c r="C469" s="72" t="s">
        <v>558</v>
      </c>
      <c r="D469" s="76" t="s">
        <v>2</v>
      </c>
      <c r="E469" s="74" t="s">
        <v>1480</v>
      </c>
      <c r="F469" s="75" t="s">
        <v>40</v>
      </c>
      <c r="G469" s="70">
        <v>11340</v>
      </c>
      <c r="H469" s="76" t="str">
        <f>IF(Tabella43[[#This Row],[Consumi anno termico 2024-2025 '[smc']2]]&lt;200000,"inf. 200.000 smc")</f>
        <v>inf. 200.000 smc</v>
      </c>
    </row>
    <row r="470" spans="1:8" ht="17.25" x14ac:dyDescent="0.25">
      <c r="A470" s="70">
        <v>469</v>
      </c>
      <c r="B470" s="71" t="s">
        <v>578</v>
      </c>
      <c r="C470" s="72" t="s">
        <v>558</v>
      </c>
      <c r="D470" s="76" t="s">
        <v>2</v>
      </c>
      <c r="E470" s="74" t="s">
        <v>1472</v>
      </c>
      <c r="F470" s="75" t="s">
        <v>40</v>
      </c>
      <c r="G470" s="70">
        <v>35785.599999999999</v>
      </c>
      <c r="H470" s="76" t="str">
        <f>IF(Tabella43[[#This Row],[Consumi anno termico 2024-2025 '[smc']2]]&lt;200000,"inf. 200.000 smc")</f>
        <v>inf. 200.000 smc</v>
      </c>
    </row>
    <row r="471" spans="1:8" ht="17.25" x14ac:dyDescent="0.25">
      <c r="A471" s="70">
        <v>470</v>
      </c>
      <c r="B471" s="71" t="s">
        <v>579</v>
      </c>
      <c r="C471" s="72" t="s">
        <v>558</v>
      </c>
      <c r="D471" s="76" t="s">
        <v>2</v>
      </c>
      <c r="E471" s="74" t="s">
        <v>1490</v>
      </c>
      <c r="F471" s="75" t="s">
        <v>40</v>
      </c>
      <c r="G471" s="70">
        <v>11735.2</v>
      </c>
      <c r="H471" s="76" t="str">
        <f>IF(Tabella43[[#This Row],[Consumi anno termico 2024-2025 '[smc']2]]&lt;200000,"inf. 200.000 smc")</f>
        <v>inf. 200.000 smc</v>
      </c>
    </row>
    <row r="472" spans="1:8" ht="17.25" x14ac:dyDescent="0.25">
      <c r="A472" s="70">
        <v>471</v>
      </c>
      <c r="B472" s="71" t="s">
        <v>580</v>
      </c>
      <c r="C472" s="72" t="s">
        <v>558</v>
      </c>
      <c r="D472" s="76" t="s">
        <v>2</v>
      </c>
      <c r="E472" s="74" t="s">
        <v>1487</v>
      </c>
      <c r="F472" s="75" t="s">
        <v>40</v>
      </c>
      <c r="G472" s="70">
        <v>4321</v>
      </c>
      <c r="H472" s="76" t="str">
        <f>IF(Tabella43[[#This Row],[Consumi anno termico 2024-2025 '[smc']2]]&lt;200000,"inf. 200.000 smc")</f>
        <v>inf. 200.000 smc</v>
      </c>
    </row>
    <row r="473" spans="1:8" ht="17.25" x14ac:dyDescent="0.25">
      <c r="A473" s="70">
        <v>472</v>
      </c>
      <c r="B473" s="71" t="s">
        <v>581</v>
      </c>
      <c r="C473" s="72" t="s">
        <v>558</v>
      </c>
      <c r="D473" s="76" t="s">
        <v>2</v>
      </c>
      <c r="E473" s="74" t="s">
        <v>1479</v>
      </c>
      <c r="F473" s="75" t="s">
        <v>40</v>
      </c>
      <c r="G473" s="70">
        <v>25517.599999999999</v>
      </c>
      <c r="H473" s="76" t="str">
        <f>IF(Tabella43[[#This Row],[Consumi anno termico 2024-2025 '[smc']2]]&lt;200000,"inf. 200.000 smc")</f>
        <v>inf. 200.000 smc</v>
      </c>
    </row>
    <row r="474" spans="1:8" ht="17.25" x14ac:dyDescent="0.25">
      <c r="A474" s="70">
        <v>473</v>
      </c>
      <c r="B474" s="71" t="s">
        <v>582</v>
      </c>
      <c r="C474" s="72" t="s">
        <v>558</v>
      </c>
      <c r="D474" s="76" t="s">
        <v>2</v>
      </c>
      <c r="E474" s="74" t="s">
        <v>1473</v>
      </c>
      <c r="F474" s="75" t="s">
        <v>40</v>
      </c>
      <c r="G474" s="70">
        <v>33617.599999999999</v>
      </c>
      <c r="H474" s="76" t="str">
        <f>IF(Tabella43[[#This Row],[Consumi anno termico 2024-2025 '[smc']2]]&lt;200000,"inf. 200.000 smc")</f>
        <v>inf. 200.000 smc</v>
      </c>
    </row>
    <row r="475" spans="1:8" ht="17.25" x14ac:dyDescent="0.25">
      <c r="A475" s="70">
        <v>474</v>
      </c>
      <c r="B475" s="71" t="s">
        <v>583</v>
      </c>
      <c r="C475" s="72" t="s">
        <v>558</v>
      </c>
      <c r="D475" s="76" t="s">
        <v>2</v>
      </c>
      <c r="E475" s="74" t="s">
        <v>1477</v>
      </c>
      <c r="F475" s="75" t="s">
        <v>40</v>
      </c>
      <c r="G475" s="70">
        <v>4078.4</v>
      </c>
      <c r="H475" s="76" t="str">
        <f>IF(Tabella43[[#This Row],[Consumi anno termico 2024-2025 '[smc']2]]&lt;200000,"inf. 200.000 smc")</f>
        <v>inf. 200.000 smc</v>
      </c>
    </row>
    <row r="476" spans="1:8" ht="17.25" x14ac:dyDescent="0.25">
      <c r="A476" s="70">
        <v>475</v>
      </c>
      <c r="B476" s="71" t="s">
        <v>584</v>
      </c>
      <c r="C476" s="72" t="s">
        <v>558</v>
      </c>
      <c r="D476" s="76" t="s">
        <v>2</v>
      </c>
      <c r="E476" s="74" t="s">
        <v>1249</v>
      </c>
      <c r="F476" s="75" t="s">
        <v>40</v>
      </c>
      <c r="G476" s="70">
        <v>159396.79999999999</v>
      </c>
      <c r="H476" s="76" t="str">
        <f>IF(Tabella43[[#This Row],[Consumi anno termico 2024-2025 '[smc']2]]&lt;200000,"inf. 200.000 smc")</f>
        <v>inf. 200.000 smc</v>
      </c>
    </row>
    <row r="477" spans="1:8" ht="17.25" x14ac:dyDescent="0.25">
      <c r="A477" s="70">
        <v>476</v>
      </c>
      <c r="B477" s="71" t="s">
        <v>585</v>
      </c>
      <c r="C477" s="72" t="s">
        <v>558</v>
      </c>
      <c r="D477" s="76" t="s">
        <v>2</v>
      </c>
      <c r="E477" s="74" t="s">
        <v>1488</v>
      </c>
      <c r="F477" s="75" t="s">
        <v>40</v>
      </c>
      <c r="G477" s="70">
        <v>9278.4</v>
      </c>
      <c r="H477" s="76" t="str">
        <f>IF(Tabella43[[#This Row],[Consumi anno termico 2024-2025 '[smc']2]]&lt;200000,"inf. 200.000 smc")</f>
        <v>inf. 200.000 smc</v>
      </c>
    </row>
    <row r="478" spans="1:8" ht="17.25" x14ac:dyDescent="0.25">
      <c r="A478" s="70">
        <v>477</v>
      </c>
      <c r="B478" s="71" t="s">
        <v>586</v>
      </c>
      <c r="C478" s="72" t="s">
        <v>558</v>
      </c>
      <c r="D478" s="76" t="s">
        <v>2</v>
      </c>
      <c r="E478" s="74" t="s">
        <v>1493</v>
      </c>
      <c r="F478" s="75" t="s">
        <v>40</v>
      </c>
      <c r="G478" s="70">
        <v>68960.800000000003</v>
      </c>
      <c r="H478" s="76" t="str">
        <f>IF(Tabella43[[#This Row],[Consumi anno termico 2024-2025 '[smc']2]]&lt;200000,"inf. 200.000 smc")</f>
        <v>inf. 200.000 smc</v>
      </c>
    </row>
    <row r="479" spans="1:8" ht="17.25" x14ac:dyDescent="0.25">
      <c r="A479" s="70">
        <v>478</v>
      </c>
      <c r="B479" s="71" t="s">
        <v>587</v>
      </c>
      <c r="C479" s="72" t="s">
        <v>558</v>
      </c>
      <c r="D479" s="76" t="s">
        <v>2</v>
      </c>
      <c r="E479" s="74" t="s">
        <v>1475</v>
      </c>
      <c r="F479" s="75" t="s">
        <v>40</v>
      </c>
      <c r="G479" s="70">
        <v>16877.599999999999</v>
      </c>
      <c r="H479" s="76" t="str">
        <f>IF(Tabella43[[#This Row],[Consumi anno termico 2024-2025 '[smc']2]]&lt;200000,"inf. 200.000 smc")</f>
        <v>inf. 200.000 smc</v>
      </c>
    </row>
    <row r="480" spans="1:8" ht="17.25" x14ac:dyDescent="0.25">
      <c r="A480" s="70">
        <v>479</v>
      </c>
      <c r="B480" s="71" t="s">
        <v>588</v>
      </c>
      <c r="C480" s="72" t="s">
        <v>558</v>
      </c>
      <c r="D480" s="76" t="s">
        <v>2</v>
      </c>
      <c r="E480" s="74" t="s">
        <v>1496</v>
      </c>
      <c r="F480" s="75" t="s">
        <v>40</v>
      </c>
      <c r="G480" s="70">
        <v>14174.4</v>
      </c>
      <c r="H480" s="76" t="str">
        <f>IF(Tabella43[[#This Row],[Consumi anno termico 2024-2025 '[smc']2]]&lt;200000,"inf. 200.000 smc")</f>
        <v>inf. 200.000 smc</v>
      </c>
    </row>
    <row r="481" spans="1:8" ht="17.25" x14ac:dyDescent="0.25">
      <c r="A481" s="70">
        <v>480</v>
      </c>
      <c r="B481" s="71" t="s">
        <v>589</v>
      </c>
      <c r="C481" s="72" t="s">
        <v>558</v>
      </c>
      <c r="D481" s="76" t="s">
        <v>2</v>
      </c>
      <c r="E481" s="74" t="s">
        <v>1470</v>
      </c>
      <c r="F481" s="75" t="s">
        <v>40</v>
      </c>
      <c r="G481" s="70">
        <v>2661.4420063999996</v>
      </c>
      <c r="H481" s="76" t="str">
        <f>IF(Tabella43[[#This Row],[Consumi anno termico 2024-2025 '[smc']2]]&lt;200000,"inf. 200.000 smc")</f>
        <v>inf. 200.000 smc</v>
      </c>
    </row>
    <row r="482" spans="1:8" ht="17.25" x14ac:dyDescent="0.25">
      <c r="A482" s="70">
        <v>481</v>
      </c>
      <c r="B482" s="71" t="s">
        <v>590</v>
      </c>
      <c r="C482" s="72" t="s">
        <v>558</v>
      </c>
      <c r="D482" s="76" t="s">
        <v>2</v>
      </c>
      <c r="E482" s="74" t="s">
        <v>1500</v>
      </c>
      <c r="F482" s="75" t="s">
        <v>40</v>
      </c>
      <c r="G482" s="70">
        <v>2748.7488016000002</v>
      </c>
      <c r="H482" s="76" t="str">
        <f>IF(Tabella43[[#This Row],[Consumi anno termico 2024-2025 '[smc']2]]&lt;200000,"inf. 200.000 smc")</f>
        <v>inf. 200.000 smc</v>
      </c>
    </row>
    <row r="483" spans="1:8" ht="17.25" x14ac:dyDescent="0.25">
      <c r="A483" s="70">
        <v>482</v>
      </c>
      <c r="B483" s="71" t="s">
        <v>591</v>
      </c>
      <c r="C483" s="72" t="s">
        <v>558</v>
      </c>
      <c r="D483" s="76" t="s">
        <v>2</v>
      </c>
      <c r="E483" s="74" t="s">
        <v>1500</v>
      </c>
      <c r="F483" s="75" t="s">
        <v>40</v>
      </c>
      <c r="G483" s="70">
        <v>4027.2</v>
      </c>
      <c r="H483" s="76" t="str">
        <f>IF(Tabella43[[#This Row],[Consumi anno termico 2024-2025 '[smc']2]]&lt;200000,"inf. 200.000 smc")</f>
        <v>inf. 200.000 smc</v>
      </c>
    </row>
    <row r="484" spans="1:8" ht="17.25" x14ac:dyDescent="0.25">
      <c r="A484" s="70">
        <v>483</v>
      </c>
      <c r="B484" s="71" t="s">
        <v>592</v>
      </c>
      <c r="C484" s="72" t="s">
        <v>558</v>
      </c>
      <c r="D484" s="76" t="s">
        <v>2</v>
      </c>
      <c r="E484" s="74" t="s">
        <v>112</v>
      </c>
      <c r="F484" s="75" t="s">
        <v>40</v>
      </c>
      <c r="G484" s="70">
        <v>29355.200000000001</v>
      </c>
      <c r="H484" s="76" t="str">
        <f>IF(Tabella43[[#This Row],[Consumi anno termico 2024-2025 '[smc']2]]&lt;200000,"inf. 200.000 smc")</f>
        <v>inf. 200.000 smc</v>
      </c>
    </row>
    <row r="485" spans="1:8" ht="17.25" x14ac:dyDescent="0.25">
      <c r="A485" s="70">
        <v>484</v>
      </c>
      <c r="B485" s="71" t="s">
        <v>593</v>
      </c>
      <c r="C485" s="72" t="s">
        <v>558</v>
      </c>
      <c r="D485" s="76" t="s">
        <v>2</v>
      </c>
      <c r="E485" s="74" t="s">
        <v>112</v>
      </c>
      <c r="F485" s="75" t="s">
        <v>40</v>
      </c>
      <c r="G485" s="70">
        <v>8518.4</v>
      </c>
      <c r="H485" s="76" t="str">
        <f>IF(Tabella43[[#This Row],[Consumi anno termico 2024-2025 '[smc']2]]&lt;200000,"inf. 200.000 smc")</f>
        <v>inf. 200.000 smc</v>
      </c>
    </row>
    <row r="486" spans="1:8" ht="17.25" x14ac:dyDescent="0.25">
      <c r="A486" s="70">
        <v>485</v>
      </c>
      <c r="B486" s="71" t="s">
        <v>594</v>
      </c>
      <c r="C486" s="72" t="s">
        <v>558</v>
      </c>
      <c r="D486" s="76" t="s">
        <v>2</v>
      </c>
      <c r="E486" s="74" t="s">
        <v>112</v>
      </c>
      <c r="F486" s="75" t="s">
        <v>40</v>
      </c>
      <c r="G486" s="70">
        <v>7440.8</v>
      </c>
      <c r="H486" s="76" t="str">
        <f>IF(Tabella43[[#This Row],[Consumi anno termico 2024-2025 '[smc']2]]&lt;200000,"inf. 200.000 smc")</f>
        <v>inf. 200.000 smc</v>
      </c>
    </row>
    <row r="487" spans="1:8" ht="17.25" x14ac:dyDescent="0.25">
      <c r="A487" s="70">
        <v>486</v>
      </c>
      <c r="B487" s="71" t="s">
        <v>595</v>
      </c>
      <c r="C487" s="72" t="s">
        <v>558</v>
      </c>
      <c r="D487" s="76" t="s">
        <v>2</v>
      </c>
      <c r="E487" s="74" t="s">
        <v>1499</v>
      </c>
      <c r="F487" s="75" t="s">
        <v>40</v>
      </c>
      <c r="G487" s="70">
        <v>12834.4</v>
      </c>
      <c r="H487" s="76" t="str">
        <f>IF(Tabella43[[#This Row],[Consumi anno termico 2024-2025 '[smc']2]]&lt;200000,"inf. 200.000 smc")</f>
        <v>inf. 200.000 smc</v>
      </c>
    </row>
    <row r="488" spans="1:8" ht="17.25" x14ac:dyDescent="0.25">
      <c r="A488" s="70">
        <v>487</v>
      </c>
      <c r="B488" s="71" t="s">
        <v>596</v>
      </c>
      <c r="C488" s="72" t="s">
        <v>558</v>
      </c>
      <c r="D488" s="76" t="s">
        <v>2</v>
      </c>
      <c r="E488" s="74" t="s">
        <v>1495</v>
      </c>
      <c r="F488" s="75" t="s">
        <v>40</v>
      </c>
      <c r="G488" s="70">
        <v>8556</v>
      </c>
      <c r="H488" s="76" t="str">
        <f>IF(Tabella43[[#This Row],[Consumi anno termico 2024-2025 '[smc']2]]&lt;200000,"inf. 200.000 smc")</f>
        <v>inf. 200.000 smc</v>
      </c>
    </row>
    <row r="489" spans="1:8" ht="17.25" x14ac:dyDescent="0.25">
      <c r="A489" s="70">
        <v>488</v>
      </c>
      <c r="B489" s="71" t="s">
        <v>597</v>
      </c>
      <c r="C489" s="72" t="s">
        <v>558</v>
      </c>
      <c r="D489" s="76" t="s">
        <v>2</v>
      </c>
      <c r="E489" s="74" t="s">
        <v>1498</v>
      </c>
      <c r="F489" s="75" t="s">
        <v>40</v>
      </c>
      <c r="G489" s="70">
        <v>11781.3048528</v>
      </c>
      <c r="H489" s="76" t="str">
        <f>IF(Tabella43[[#This Row],[Consumi anno termico 2024-2025 '[smc']2]]&lt;200000,"inf. 200.000 smc")</f>
        <v>inf. 200.000 smc</v>
      </c>
    </row>
    <row r="490" spans="1:8" ht="17.25" x14ac:dyDescent="0.25">
      <c r="A490" s="70">
        <v>489</v>
      </c>
      <c r="B490" s="71" t="s">
        <v>598</v>
      </c>
      <c r="C490" s="72" t="s">
        <v>558</v>
      </c>
      <c r="D490" s="76" t="s">
        <v>2</v>
      </c>
      <c r="E490" s="74" t="s">
        <v>1498</v>
      </c>
      <c r="F490" s="75" t="s">
        <v>40</v>
      </c>
      <c r="G490" s="70">
        <v>36511.199999999997</v>
      </c>
      <c r="H490" s="76" t="str">
        <f>IF(Tabella43[[#This Row],[Consumi anno termico 2024-2025 '[smc']2]]&lt;200000,"inf. 200.000 smc")</f>
        <v>inf. 200.000 smc</v>
      </c>
    </row>
    <row r="491" spans="1:8" ht="17.25" x14ac:dyDescent="0.25">
      <c r="A491" s="70">
        <v>490</v>
      </c>
      <c r="B491" s="71" t="s">
        <v>599</v>
      </c>
      <c r="C491" s="72" t="s">
        <v>558</v>
      </c>
      <c r="D491" s="76" t="s">
        <v>2</v>
      </c>
      <c r="E491" s="74" t="s">
        <v>1492</v>
      </c>
      <c r="F491" s="75" t="s">
        <v>40</v>
      </c>
      <c r="G491" s="70">
        <v>12969.6</v>
      </c>
      <c r="H491" s="76" t="str">
        <f>IF(Tabella43[[#This Row],[Consumi anno termico 2024-2025 '[smc']2]]&lt;200000,"inf. 200.000 smc")</f>
        <v>inf. 200.000 smc</v>
      </c>
    </row>
    <row r="492" spans="1:8" ht="17.25" x14ac:dyDescent="0.25">
      <c r="A492" s="70">
        <v>491</v>
      </c>
      <c r="B492" s="71" t="s">
        <v>600</v>
      </c>
      <c r="C492" s="72" t="s">
        <v>558</v>
      </c>
      <c r="D492" s="76" t="s">
        <v>2</v>
      </c>
      <c r="E492" s="74" t="s">
        <v>1476</v>
      </c>
      <c r="F492" s="75" t="s">
        <v>40</v>
      </c>
      <c r="G492" s="70">
        <v>14859.2</v>
      </c>
      <c r="H492" s="76" t="str">
        <f>IF(Tabella43[[#This Row],[Consumi anno termico 2024-2025 '[smc']2]]&lt;200000,"inf. 200.000 smc")</f>
        <v>inf. 200.000 smc</v>
      </c>
    </row>
    <row r="493" spans="1:8" ht="17.25" x14ac:dyDescent="0.25">
      <c r="A493" s="70">
        <v>492</v>
      </c>
      <c r="B493" s="71" t="s">
        <v>601</v>
      </c>
      <c r="C493" s="72" t="s">
        <v>558</v>
      </c>
      <c r="D493" s="76" t="s">
        <v>2</v>
      </c>
      <c r="E493" s="74" t="s">
        <v>1306</v>
      </c>
      <c r="F493" s="75" t="s">
        <v>40</v>
      </c>
      <c r="G493" s="70">
        <v>3293.6</v>
      </c>
      <c r="H493" s="76" t="str">
        <f>IF(Tabella43[[#This Row],[Consumi anno termico 2024-2025 '[smc']2]]&lt;200000,"inf. 200.000 smc")</f>
        <v>inf. 200.000 smc</v>
      </c>
    </row>
    <row r="494" spans="1:8" ht="17.25" x14ac:dyDescent="0.25">
      <c r="A494" s="70">
        <v>493</v>
      </c>
      <c r="B494" s="71" t="s">
        <v>602</v>
      </c>
      <c r="C494" s="72" t="s">
        <v>558</v>
      </c>
      <c r="D494" s="76" t="s">
        <v>2</v>
      </c>
      <c r="E494" s="74" t="s">
        <v>1481</v>
      </c>
      <c r="F494" s="75" t="s">
        <v>40</v>
      </c>
      <c r="G494" s="70">
        <v>83334.399999999994</v>
      </c>
      <c r="H494" s="76" t="str">
        <f>IF(Tabella43[[#This Row],[Consumi anno termico 2024-2025 '[smc']2]]&lt;200000,"inf. 200.000 smc")</f>
        <v>inf. 200.000 smc</v>
      </c>
    </row>
    <row r="495" spans="1:8" ht="17.25" x14ac:dyDescent="0.25">
      <c r="A495" s="70">
        <v>494</v>
      </c>
      <c r="B495" s="71" t="s">
        <v>603</v>
      </c>
      <c r="C495" s="72" t="s">
        <v>558</v>
      </c>
      <c r="D495" s="76" t="s">
        <v>2</v>
      </c>
      <c r="E495" s="74" t="s">
        <v>1484</v>
      </c>
      <c r="F495" s="75" t="s">
        <v>40</v>
      </c>
      <c r="G495" s="70">
        <v>3000</v>
      </c>
      <c r="H495" s="76" t="str">
        <f>IF(Tabella43[[#This Row],[Consumi anno termico 2024-2025 '[smc']2]]&lt;200000,"inf. 200.000 smc")</f>
        <v>inf. 200.000 smc</v>
      </c>
    </row>
    <row r="496" spans="1:8" ht="17.25" x14ac:dyDescent="0.25">
      <c r="A496" s="70">
        <v>495</v>
      </c>
      <c r="B496" s="71" t="s">
        <v>604</v>
      </c>
      <c r="C496" s="72" t="s">
        <v>558</v>
      </c>
      <c r="D496" s="76" t="s">
        <v>2</v>
      </c>
      <c r="E496" s="74" t="s">
        <v>1501</v>
      </c>
      <c r="F496" s="75" t="s">
        <v>40</v>
      </c>
      <c r="G496" s="70">
        <v>5000</v>
      </c>
      <c r="H496" s="76" t="str">
        <f>IF(Tabella43[[#This Row],[Consumi anno termico 2024-2025 '[smc']2]]&lt;200000,"inf. 200.000 smc")</f>
        <v>inf. 200.000 smc</v>
      </c>
    </row>
    <row r="497" spans="1:8" ht="17.25" x14ac:dyDescent="0.25">
      <c r="A497" s="70">
        <v>496</v>
      </c>
      <c r="B497" s="71" t="s">
        <v>605</v>
      </c>
      <c r="C497" s="72" t="s">
        <v>558</v>
      </c>
      <c r="D497" s="76" t="s">
        <v>2</v>
      </c>
      <c r="E497" s="74" t="s">
        <v>1482</v>
      </c>
      <c r="F497" s="75" t="s">
        <v>40</v>
      </c>
      <c r="G497" s="70">
        <v>2617.5736768000002</v>
      </c>
      <c r="H497" s="76" t="str">
        <f>IF(Tabella43[[#This Row],[Consumi anno termico 2024-2025 '[smc']2]]&lt;200000,"inf. 200.000 smc")</f>
        <v>inf. 200.000 smc</v>
      </c>
    </row>
    <row r="498" spans="1:8" ht="17.25" x14ac:dyDescent="0.25">
      <c r="A498" s="70">
        <v>497</v>
      </c>
      <c r="B498" s="71" t="s">
        <v>606</v>
      </c>
      <c r="C498" s="72" t="s">
        <v>558</v>
      </c>
      <c r="D498" s="76" t="s">
        <v>2</v>
      </c>
      <c r="E498" s="74" t="s">
        <v>1467</v>
      </c>
      <c r="F498" s="75" t="s">
        <v>40</v>
      </c>
      <c r="G498" s="70">
        <v>5753.6</v>
      </c>
      <c r="H498" s="76" t="str">
        <f>IF(Tabella43[[#This Row],[Consumi anno termico 2024-2025 '[smc']2]]&lt;200000,"inf. 200.000 smc")</f>
        <v>inf. 200.000 smc</v>
      </c>
    </row>
    <row r="499" spans="1:8" ht="17.25" x14ac:dyDescent="0.25">
      <c r="A499" s="70">
        <v>498</v>
      </c>
      <c r="B499" s="71" t="s">
        <v>607</v>
      </c>
      <c r="C499" s="72" t="s">
        <v>558</v>
      </c>
      <c r="D499" s="76" t="s">
        <v>2</v>
      </c>
      <c r="E499" s="74" t="s">
        <v>1474</v>
      </c>
      <c r="F499" s="75" t="s">
        <v>40</v>
      </c>
      <c r="G499" s="70">
        <v>2599</v>
      </c>
      <c r="H499" s="76" t="str">
        <f>IF(Tabella43[[#This Row],[Consumi anno termico 2024-2025 '[smc']2]]&lt;200000,"inf. 200.000 smc")</f>
        <v>inf. 200.000 smc</v>
      </c>
    </row>
    <row r="500" spans="1:8" ht="17.25" x14ac:dyDescent="0.25">
      <c r="A500" s="70">
        <v>499</v>
      </c>
      <c r="B500" s="71" t="s">
        <v>608</v>
      </c>
      <c r="C500" s="72" t="s">
        <v>558</v>
      </c>
      <c r="D500" s="76" t="s">
        <v>2</v>
      </c>
      <c r="E500" s="74" t="s">
        <v>1488</v>
      </c>
      <c r="F500" s="75" t="s">
        <v>40</v>
      </c>
      <c r="G500" s="70">
        <v>6754</v>
      </c>
      <c r="H500" s="76" t="str">
        <f>IF(Tabella43[[#This Row],[Consumi anno termico 2024-2025 '[smc']2]]&lt;200000,"inf. 200.000 smc")</f>
        <v>inf. 200.000 smc</v>
      </c>
    </row>
    <row r="501" spans="1:8" ht="17.25" x14ac:dyDescent="0.25">
      <c r="A501" s="70">
        <v>500</v>
      </c>
      <c r="B501" s="71" t="s">
        <v>609</v>
      </c>
      <c r="C501" s="72" t="s">
        <v>558</v>
      </c>
      <c r="D501" s="76" t="s">
        <v>2</v>
      </c>
      <c r="E501" s="74" t="s">
        <v>1308</v>
      </c>
      <c r="F501" s="75" t="s">
        <v>40</v>
      </c>
      <c r="G501" s="70">
        <v>4088.8</v>
      </c>
      <c r="H501" s="76" t="str">
        <f>IF(Tabella43[[#This Row],[Consumi anno termico 2024-2025 '[smc']2]]&lt;200000,"inf. 200.000 smc")</f>
        <v>inf. 200.000 smc</v>
      </c>
    </row>
    <row r="502" spans="1:8" ht="17.25" x14ac:dyDescent="0.25">
      <c r="A502" s="70">
        <v>501</v>
      </c>
      <c r="B502" s="71" t="s">
        <v>610</v>
      </c>
      <c r="C502" s="72" t="s">
        <v>558</v>
      </c>
      <c r="D502" s="76" t="s">
        <v>2</v>
      </c>
      <c r="E502" s="74" t="s">
        <v>1477</v>
      </c>
      <c r="F502" s="75" t="s">
        <v>40</v>
      </c>
      <c r="G502" s="70">
        <v>15524</v>
      </c>
      <c r="H502" s="76" t="str">
        <f>IF(Tabella43[[#This Row],[Consumi anno termico 2024-2025 '[smc']2]]&lt;200000,"inf. 200.000 smc")</f>
        <v>inf. 200.000 smc</v>
      </c>
    </row>
    <row r="503" spans="1:8" ht="17.25" x14ac:dyDescent="0.25">
      <c r="A503" s="70">
        <v>502</v>
      </c>
      <c r="B503" s="71" t="s">
        <v>611</v>
      </c>
      <c r="C503" s="72" t="s">
        <v>558</v>
      </c>
      <c r="D503" s="76" t="s">
        <v>2</v>
      </c>
      <c r="E503" s="74" t="s">
        <v>1474</v>
      </c>
      <c r="F503" s="75" t="s">
        <v>40</v>
      </c>
      <c r="G503" s="70">
        <v>36360.800000000003</v>
      </c>
      <c r="H503" s="76" t="str">
        <f>IF(Tabella43[[#This Row],[Consumi anno termico 2024-2025 '[smc']2]]&lt;200000,"inf. 200.000 smc")</f>
        <v>inf. 200.000 smc</v>
      </c>
    </row>
    <row r="504" spans="1:8" ht="17.25" x14ac:dyDescent="0.25">
      <c r="A504" s="70">
        <v>503</v>
      </c>
      <c r="B504" s="71" t="s">
        <v>612</v>
      </c>
      <c r="C504" s="72" t="s">
        <v>558</v>
      </c>
      <c r="D504" s="76" t="s">
        <v>2</v>
      </c>
      <c r="E504" s="74" t="s">
        <v>1491</v>
      </c>
      <c r="F504" s="75" t="s">
        <v>40</v>
      </c>
      <c r="G504" s="70">
        <v>10394.4</v>
      </c>
      <c r="H504" s="76" t="str">
        <f>IF(Tabella43[[#This Row],[Consumi anno termico 2024-2025 '[smc']2]]&lt;200000,"inf. 200.000 smc")</f>
        <v>inf. 200.000 smc</v>
      </c>
    </row>
    <row r="505" spans="1:8" ht="17.25" x14ac:dyDescent="0.25">
      <c r="A505" s="70">
        <v>504</v>
      </c>
      <c r="B505" s="71" t="s">
        <v>613</v>
      </c>
      <c r="C505" s="72" t="s">
        <v>558</v>
      </c>
      <c r="D505" s="76" t="s">
        <v>2</v>
      </c>
      <c r="E505" s="74" t="s">
        <v>1497</v>
      </c>
      <c r="F505" s="75" t="s">
        <v>40</v>
      </c>
      <c r="G505" s="70">
        <v>7289.6</v>
      </c>
      <c r="H505" s="76" t="str">
        <f>IF(Tabella43[[#This Row],[Consumi anno termico 2024-2025 '[smc']2]]&lt;200000,"inf. 200.000 smc")</f>
        <v>inf. 200.000 smc</v>
      </c>
    </row>
    <row r="506" spans="1:8" ht="17.25" x14ac:dyDescent="0.25">
      <c r="A506" s="70">
        <v>505</v>
      </c>
      <c r="B506" s="71" t="s">
        <v>614</v>
      </c>
      <c r="C506" s="72" t="s">
        <v>615</v>
      </c>
      <c r="D506" s="76" t="s">
        <v>2</v>
      </c>
      <c r="E506" s="74" t="s">
        <v>1483</v>
      </c>
      <c r="F506" s="75" t="s">
        <v>40</v>
      </c>
      <c r="G506" s="70">
        <v>3150</v>
      </c>
      <c r="H506" s="76" t="str">
        <f>IF(Tabella43[[#This Row],[Consumi anno termico 2024-2025 '[smc']2]]&lt;200000,"inf. 200.000 smc")</f>
        <v>inf. 200.000 smc</v>
      </c>
    </row>
    <row r="507" spans="1:8" ht="17.25" x14ac:dyDescent="0.25">
      <c r="A507" s="70">
        <v>506</v>
      </c>
      <c r="B507" s="71" t="s">
        <v>616</v>
      </c>
      <c r="C507" s="72" t="s">
        <v>615</v>
      </c>
      <c r="D507" s="76" t="s">
        <v>2</v>
      </c>
      <c r="E507" s="74" t="s">
        <v>1508</v>
      </c>
      <c r="F507" s="75" t="s">
        <v>210</v>
      </c>
      <c r="G507" s="70">
        <v>5222.4371551999993</v>
      </c>
      <c r="H507" s="76" t="str">
        <f>IF(Tabella43[[#This Row],[Consumi anno termico 2024-2025 '[smc']2]]&lt;200000,"inf. 200.000 smc")</f>
        <v>inf. 200.000 smc</v>
      </c>
    </row>
    <row r="508" spans="1:8" ht="17.25" x14ac:dyDescent="0.25">
      <c r="A508" s="70">
        <v>507</v>
      </c>
      <c r="B508" s="71" t="s">
        <v>617</v>
      </c>
      <c r="C508" s="72" t="s">
        <v>615</v>
      </c>
      <c r="D508" s="76" t="s">
        <v>2</v>
      </c>
      <c r="E508" s="74" t="s">
        <v>1510</v>
      </c>
      <c r="F508" s="75" t="s">
        <v>210</v>
      </c>
      <c r="G508" s="70">
        <v>0.76806720000000006</v>
      </c>
      <c r="H508" s="76" t="str">
        <f>IF(Tabella43[[#This Row],[Consumi anno termico 2024-2025 '[smc']2]]&lt;200000,"inf. 200.000 smc")</f>
        <v>inf. 200.000 smc</v>
      </c>
    </row>
    <row r="509" spans="1:8" ht="17.25" x14ac:dyDescent="0.25">
      <c r="A509" s="70">
        <v>508</v>
      </c>
      <c r="B509" s="71" t="s">
        <v>618</v>
      </c>
      <c r="C509" s="72" t="s">
        <v>615</v>
      </c>
      <c r="D509" s="76" t="s">
        <v>2</v>
      </c>
      <c r="E509" s="74" t="s">
        <v>1507</v>
      </c>
      <c r="F509" s="75" t="s">
        <v>210</v>
      </c>
      <c r="G509" s="70">
        <v>851.2</v>
      </c>
      <c r="H509" s="76" t="str">
        <f>IF(Tabella43[[#This Row],[Consumi anno termico 2024-2025 '[smc']2]]&lt;200000,"inf. 200.000 smc")</f>
        <v>inf. 200.000 smc</v>
      </c>
    </row>
    <row r="510" spans="1:8" ht="17.25" x14ac:dyDescent="0.25">
      <c r="A510" s="70">
        <v>509</v>
      </c>
      <c r="B510" s="71" t="s">
        <v>619</v>
      </c>
      <c r="C510" s="72" t="s">
        <v>615</v>
      </c>
      <c r="D510" s="76" t="s">
        <v>2</v>
      </c>
      <c r="E510" s="74" t="s">
        <v>1507</v>
      </c>
      <c r="F510" s="75" t="s">
        <v>210</v>
      </c>
      <c r="G510" s="70">
        <v>13826.4</v>
      </c>
      <c r="H510" s="76" t="str">
        <f>IF(Tabella43[[#This Row],[Consumi anno termico 2024-2025 '[smc']2]]&lt;200000,"inf. 200.000 smc")</f>
        <v>inf. 200.000 smc</v>
      </c>
    </row>
    <row r="511" spans="1:8" ht="17.25" x14ac:dyDescent="0.25">
      <c r="A511" s="70">
        <v>510</v>
      </c>
      <c r="B511" s="71" t="s">
        <v>621</v>
      </c>
      <c r="C511" s="72" t="s">
        <v>615</v>
      </c>
      <c r="D511" s="76" t="s">
        <v>2</v>
      </c>
      <c r="E511" s="74" t="s">
        <v>620</v>
      </c>
      <c r="F511" s="75" t="s">
        <v>210</v>
      </c>
      <c r="G511" s="70">
        <v>2636</v>
      </c>
      <c r="H511" s="76" t="str">
        <f>IF(Tabella43[[#This Row],[Consumi anno termico 2024-2025 '[smc']2]]&lt;200000,"inf. 200.000 smc")</f>
        <v>inf. 200.000 smc</v>
      </c>
    </row>
    <row r="512" spans="1:8" ht="17.25" x14ac:dyDescent="0.25">
      <c r="A512" s="70">
        <v>511</v>
      </c>
      <c r="B512" s="71" t="s">
        <v>622</v>
      </c>
      <c r="C512" s="72" t="s">
        <v>615</v>
      </c>
      <c r="D512" s="76" t="s">
        <v>2</v>
      </c>
      <c r="E512" s="74" t="s">
        <v>620</v>
      </c>
      <c r="F512" s="75" t="s">
        <v>210</v>
      </c>
      <c r="G512" s="70">
        <v>2252</v>
      </c>
      <c r="H512" s="76" t="str">
        <f>IF(Tabella43[[#This Row],[Consumi anno termico 2024-2025 '[smc']2]]&lt;200000,"inf. 200.000 smc")</f>
        <v>inf. 200.000 smc</v>
      </c>
    </row>
    <row r="513" spans="1:8" ht="17.25" x14ac:dyDescent="0.25">
      <c r="A513" s="70">
        <v>512</v>
      </c>
      <c r="B513" s="71" t="s">
        <v>624</v>
      </c>
      <c r="C513" s="72" t="s">
        <v>615</v>
      </c>
      <c r="D513" s="76" t="s">
        <v>2</v>
      </c>
      <c r="E513" s="74" t="s">
        <v>623</v>
      </c>
      <c r="F513" s="75" t="s">
        <v>210</v>
      </c>
      <c r="G513" s="70">
        <v>10632.8</v>
      </c>
      <c r="H513" s="76" t="str">
        <f>IF(Tabella43[[#This Row],[Consumi anno termico 2024-2025 '[smc']2]]&lt;200000,"inf. 200.000 smc")</f>
        <v>inf. 200.000 smc</v>
      </c>
    </row>
    <row r="514" spans="1:8" ht="17.25" x14ac:dyDescent="0.25">
      <c r="A514" s="70">
        <v>513</v>
      </c>
      <c r="B514" s="71" t="s">
        <v>625</v>
      </c>
      <c r="C514" s="72" t="s">
        <v>615</v>
      </c>
      <c r="D514" s="76" t="s">
        <v>2</v>
      </c>
      <c r="E514" s="74" t="s">
        <v>1304</v>
      </c>
      <c r="F514" s="75" t="s">
        <v>210</v>
      </c>
      <c r="G514" s="70">
        <v>1547.2</v>
      </c>
      <c r="H514" s="76" t="str">
        <f>IF(Tabella43[[#This Row],[Consumi anno termico 2024-2025 '[smc']2]]&lt;200000,"inf. 200.000 smc")</f>
        <v>inf. 200.000 smc</v>
      </c>
    </row>
    <row r="515" spans="1:8" ht="17.25" x14ac:dyDescent="0.25">
      <c r="A515" s="70">
        <v>514</v>
      </c>
      <c r="B515" s="71" t="s">
        <v>626</v>
      </c>
      <c r="C515" s="72" t="s">
        <v>615</v>
      </c>
      <c r="D515" s="76" t="s">
        <v>2</v>
      </c>
      <c r="E515" s="74" t="s">
        <v>1202</v>
      </c>
      <c r="F515" s="75" t="s">
        <v>210</v>
      </c>
      <c r="G515" s="70">
        <v>13366.4</v>
      </c>
      <c r="H515" s="76" t="str">
        <f>IF(Tabella43[[#This Row],[Consumi anno termico 2024-2025 '[smc']2]]&lt;200000,"inf. 200.000 smc")</f>
        <v>inf. 200.000 smc</v>
      </c>
    </row>
    <row r="516" spans="1:8" ht="17.25" x14ac:dyDescent="0.25">
      <c r="A516" s="70">
        <v>515</v>
      </c>
      <c r="B516" s="71" t="s">
        <v>627</v>
      </c>
      <c r="C516" s="72" t="s">
        <v>615</v>
      </c>
      <c r="D516" s="76" t="s">
        <v>2</v>
      </c>
      <c r="E516" s="74" t="s">
        <v>1505</v>
      </c>
      <c r="F516" s="75" t="s">
        <v>210</v>
      </c>
      <c r="G516" s="70">
        <v>33354.400000000001</v>
      </c>
      <c r="H516" s="76" t="str">
        <f>IF(Tabella43[[#This Row],[Consumi anno termico 2024-2025 '[smc']2]]&lt;200000,"inf. 200.000 smc")</f>
        <v>inf. 200.000 smc</v>
      </c>
    </row>
    <row r="517" spans="1:8" ht="17.25" x14ac:dyDescent="0.25">
      <c r="A517" s="70">
        <v>516</v>
      </c>
      <c r="B517" s="71" t="s">
        <v>628</v>
      </c>
      <c r="C517" s="72" t="s">
        <v>615</v>
      </c>
      <c r="D517" s="76" t="s">
        <v>2</v>
      </c>
      <c r="E517" s="74" t="s">
        <v>1503</v>
      </c>
      <c r="F517" s="75" t="s">
        <v>210</v>
      </c>
      <c r="G517" s="70">
        <v>2171.4079072</v>
      </c>
      <c r="H517" s="76" t="str">
        <f>IF(Tabella43[[#This Row],[Consumi anno termico 2024-2025 '[smc']2]]&lt;200000,"inf. 200.000 smc")</f>
        <v>inf. 200.000 smc</v>
      </c>
    </row>
    <row r="518" spans="1:8" ht="17.25" x14ac:dyDescent="0.25">
      <c r="A518" s="70">
        <v>517</v>
      </c>
      <c r="B518" s="71" t="s">
        <v>629</v>
      </c>
      <c r="C518" s="72" t="s">
        <v>615</v>
      </c>
      <c r="D518" s="76" t="s">
        <v>2</v>
      </c>
      <c r="E518" s="74" t="s">
        <v>1249</v>
      </c>
      <c r="F518" s="75" t="s">
        <v>210</v>
      </c>
      <c r="G518" s="70">
        <v>2304.8000000000002</v>
      </c>
      <c r="H518" s="76" t="str">
        <f>IF(Tabella43[[#This Row],[Consumi anno termico 2024-2025 '[smc']2]]&lt;200000,"inf. 200.000 smc")</f>
        <v>inf. 200.000 smc</v>
      </c>
    </row>
    <row r="519" spans="1:8" ht="17.25" x14ac:dyDescent="0.25">
      <c r="A519" s="70">
        <v>518</v>
      </c>
      <c r="B519" s="71" t="s">
        <v>630</v>
      </c>
      <c r="C519" s="72" t="s">
        <v>615</v>
      </c>
      <c r="D519" s="76" t="s">
        <v>2</v>
      </c>
      <c r="E519" s="74" t="s">
        <v>1509</v>
      </c>
      <c r="F519" s="75" t="s">
        <v>210</v>
      </c>
      <c r="G519" s="70">
        <v>9268.7999999999993</v>
      </c>
      <c r="H519" s="76" t="str">
        <f>IF(Tabella43[[#This Row],[Consumi anno termico 2024-2025 '[smc']2]]&lt;200000,"inf. 200.000 smc")</f>
        <v>inf. 200.000 smc</v>
      </c>
    </row>
    <row r="520" spans="1:8" ht="17.25" x14ac:dyDescent="0.25">
      <c r="A520" s="70">
        <v>519</v>
      </c>
      <c r="B520" s="71" t="s">
        <v>631</v>
      </c>
      <c r="C520" s="72" t="s">
        <v>615</v>
      </c>
      <c r="D520" s="76" t="s">
        <v>2</v>
      </c>
      <c r="E520" s="74" t="s">
        <v>1509</v>
      </c>
      <c r="F520" s="75" t="s">
        <v>210</v>
      </c>
      <c r="G520" s="70">
        <v>4687.2</v>
      </c>
      <c r="H520" s="76" t="str">
        <f>IF(Tabella43[[#This Row],[Consumi anno termico 2024-2025 '[smc']2]]&lt;200000,"inf. 200.000 smc")</f>
        <v>inf. 200.000 smc</v>
      </c>
    </row>
    <row r="521" spans="1:8" ht="17.25" x14ac:dyDescent="0.25">
      <c r="A521" s="70">
        <v>520</v>
      </c>
      <c r="B521" s="71" t="s">
        <v>632</v>
      </c>
      <c r="C521" s="72" t="s">
        <v>615</v>
      </c>
      <c r="D521" s="76" t="s">
        <v>2</v>
      </c>
      <c r="E521" s="74" t="s">
        <v>1506</v>
      </c>
      <c r="F521" s="75" t="s">
        <v>210</v>
      </c>
      <c r="G521" s="70">
        <v>6543</v>
      </c>
      <c r="H521" s="76" t="str">
        <f>IF(Tabella43[[#This Row],[Consumi anno termico 2024-2025 '[smc']2]]&lt;200000,"inf. 200.000 smc")</f>
        <v>inf. 200.000 smc</v>
      </c>
    </row>
    <row r="522" spans="1:8" ht="17.25" x14ac:dyDescent="0.25">
      <c r="A522" s="70">
        <v>521</v>
      </c>
      <c r="B522" s="71" t="s">
        <v>633</v>
      </c>
      <c r="C522" s="72" t="s">
        <v>615</v>
      </c>
      <c r="D522" s="76" t="s">
        <v>2</v>
      </c>
      <c r="E522" s="74" t="s">
        <v>620</v>
      </c>
      <c r="F522" s="75" t="s">
        <v>210</v>
      </c>
      <c r="G522" s="70">
        <v>21235.200000000001</v>
      </c>
      <c r="H522" s="76" t="str">
        <f>IF(Tabella43[[#This Row],[Consumi anno termico 2024-2025 '[smc']2]]&lt;200000,"inf. 200.000 smc")</f>
        <v>inf. 200.000 smc</v>
      </c>
    </row>
    <row r="523" spans="1:8" ht="17.25" x14ac:dyDescent="0.25">
      <c r="A523" s="70">
        <v>522</v>
      </c>
      <c r="B523" s="71" t="s">
        <v>1088</v>
      </c>
      <c r="C523" s="72" t="s">
        <v>615</v>
      </c>
      <c r="D523" s="76" t="s">
        <v>2</v>
      </c>
      <c r="E523" s="74" t="s">
        <v>1504</v>
      </c>
      <c r="F523" s="75" t="s">
        <v>210</v>
      </c>
      <c r="G523" s="70">
        <v>3604</v>
      </c>
      <c r="H523" s="76" t="str">
        <f>IF(Tabella43[[#This Row],[Consumi anno termico 2024-2025 '[smc']2]]&lt;200000,"inf. 200.000 smc")</f>
        <v>inf. 200.000 smc</v>
      </c>
    </row>
    <row r="524" spans="1:8" ht="17.25" x14ac:dyDescent="0.25">
      <c r="A524" s="70">
        <v>523</v>
      </c>
      <c r="B524" s="71" t="s">
        <v>634</v>
      </c>
      <c r="C524" s="72" t="s">
        <v>635</v>
      </c>
      <c r="D524" s="76" t="s">
        <v>2</v>
      </c>
      <c r="E524" s="74" t="s">
        <v>1275</v>
      </c>
      <c r="F524" s="75" t="s">
        <v>210</v>
      </c>
      <c r="G524" s="70">
        <v>16121.6</v>
      </c>
      <c r="H524" s="76" t="str">
        <f>IF(Tabella43[[#This Row],[Consumi anno termico 2024-2025 '[smc']2]]&lt;200000,"inf. 200.000 smc")</f>
        <v>inf. 200.000 smc</v>
      </c>
    </row>
    <row r="525" spans="1:8" ht="17.25" x14ac:dyDescent="0.25">
      <c r="A525" s="70">
        <v>524</v>
      </c>
      <c r="B525" s="71" t="s">
        <v>637</v>
      </c>
      <c r="C525" s="72" t="s">
        <v>635</v>
      </c>
      <c r="D525" s="76" t="s">
        <v>2</v>
      </c>
      <c r="E525" s="74" t="s">
        <v>1511</v>
      </c>
      <c r="F525" s="75" t="s">
        <v>636</v>
      </c>
      <c r="G525" s="70">
        <v>7654</v>
      </c>
      <c r="H525" s="76" t="str">
        <f>IF(Tabella43[[#This Row],[Consumi anno termico 2024-2025 '[smc']2]]&lt;200000,"inf. 200.000 smc")</f>
        <v>inf. 200.000 smc</v>
      </c>
    </row>
    <row r="526" spans="1:8" ht="17.25" x14ac:dyDescent="0.25">
      <c r="A526" s="70">
        <v>525</v>
      </c>
      <c r="B526" s="71" t="s">
        <v>638</v>
      </c>
      <c r="C526" s="72" t="s">
        <v>635</v>
      </c>
      <c r="D526" s="76" t="s">
        <v>2</v>
      </c>
      <c r="E526" s="74" t="s">
        <v>1511</v>
      </c>
      <c r="F526" s="75" t="s">
        <v>636</v>
      </c>
      <c r="G526" s="70">
        <v>11115.2</v>
      </c>
      <c r="H526" s="76" t="str">
        <f>IF(Tabella43[[#This Row],[Consumi anno termico 2024-2025 '[smc']2]]&lt;200000,"inf. 200.000 smc")</f>
        <v>inf. 200.000 smc</v>
      </c>
    </row>
    <row r="527" spans="1:8" ht="17.25" x14ac:dyDescent="0.25">
      <c r="A527" s="70">
        <v>526</v>
      </c>
      <c r="B527" s="71" t="s">
        <v>639</v>
      </c>
      <c r="C527" s="72" t="s">
        <v>635</v>
      </c>
      <c r="D527" s="76" t="s">
        <v>2</v>
      </c>
      <c r="E527" s="74" t="s">
        <v>1512</v>
      </c>
      <c r="F527" s="75" t="s">
        <v>636</v>
      </c>
      <c r="G527" s="70">
        <v>5421.6</v>
      </c>
      <c r="H527" s="76" t="str">
        <f>IF(Tabella43[[#This Row],[Consumi anno termico 2024-2025 '[smc']2]]&lt;200000,"inf. 200.000 smc")</f>
        <v>inf. 200.000 smc</v>
      </c>
    </row>
    <row r="528" spans="1:8" ht="17.25" x14ac:dyDescent="0.25">
      <c r="A528" s="70">
        <v>527</v>
      </c>
      <c r="B528" s="71" t="s">
        <v>1138</v>
      </c>
      <c r="C528" s="72" t="s">
        <v>1177</v>
      </c>
      <c r="D528" s="76" t="s">
        <v>2</v>
      </c>
      <c r="E528" s="74" t="s">
        <v>1511</v>
      </c>
      <c r="F528" s="75" t="s">
        <v>636</v>
      </c>
      <c r="G528" s="70">
        <v>5000</v>
      </c>
      <c r="H528" s="76" t="str">
        <f>IF(Tabella43[[#This Row],[Consumi anno termico 2024-2025 '[smc']2]]&lt;200000,"inf. 200.000 smc")</f>
        <v>inf. 200.000 smc</v>
      </c>
    </row>
    <row r="529" spans="1:8" ht="17.25" x14ac:dyDescent="0.25">
      <c r="A529" s="70">
        <v>528</v>
      </c>
      <c r="B529" s="71" t="s">
        <v>1141</v>
      </c>
      <c r="C529" s="72" t="s">
        <v>1177</v>
      </c>
      <c r="D529" s="76" t="s">
        <v>2</v>
      </c>
      <c r="E529" s="74" t="s">
        <v>1249</v>
      </c>
      <c r="F529" s="75" t="s">
        <v>1184</v>
      </c>
      <c r="G529" s="70">
        <v>5064</v>
      </c>
      <c r="H529" s="76" t="str">
        <f>IF(Tabella43[[#This Row],[Consumi anno termico 2024-2025 '[smc']2]]&lt;200000,"inf. 200.000 smc")</f>
        <v>inf. 200.000 smc</v>
      </c>
    </row>
    <row r="530" spans="1:8" ht="17.25" x14ac:dyDescent="0.25">
      <c r="A530" s="70">
        <v>529</v>
      </c>
      <c r="B530" s="71" t="s">
        <v>1140</v>
      </c>
      <c r="C530" s="72" t="s">
        <v>1177</v>
      </c>
      <c r="D530" s="76" t="s">
        <v>2</v>
      </c>
      <c r="E530" s="74" t="s">
        <v>1453</v>
      </c>
      <c r="F530" s="75" t="s">
        <v>1184</v>
      </c>
      <c r="G530" s="70">
        <v>333.62027599999999</v>
      </c>
      <c r="H530" s="76" t="str">
        <f>IF(Tabella43[[#This Row],[Consumi anno termico 2024-2025 '[smc']2]]&lt;200000,"inf. 200.000 smc")</f>
        <v>inf. 200.000 smc</v>
      </c>
    </row>
    <row r="531" spans="1:8" ht="17.25" x14ac:dyDescent="0.25">
      <c r="A531" s="70">
        <v>530</v>
      </c>
      <c r="B531" s="71" t="s">
        <v>1139</v>
      </c>
      <c r="C531" s="72" t="s">
        <v>1177</v>
      </c>
      <c r="D531" s="76" t="s">
        <v>2</v>
      </c>
      <c r="E531" s="74" t="s">
        <v>1514</v>
      </c>
      <c r="F531" s="75" t="s">
        <v>1184</v>
      </c>
      <c r="G531" s="70">
        <v>7378.4</v>
      </c>
      <c r="H531" s="76" t="str">
        <f>IF(Tabella43[[#This Row],[Consumi anno termico 2024-2025 '[smc']2]]&lt;200000,"inf. 200.000 smc")</f>
        <v>inf. 200.000 smc</v>
      </c>
    </row>
    <row r="532" spans="1:8" ht="17.25" x14ac:dyDescent="0.25">
      <c r="A532" s="70">
        <v>531</v>
      </c>
      <c r="B532" s="71" t="s">
        <v>1137</v>
      </c>
      <c r="C532" s="72" t="s">
        <v>1177</v>
      </c>
      <c r="D532" s="76" t="s">
        <v>2</v>
      </c>
      <c r="E532" s="74" t="s">
        <v>1249</v>
      </c>
      <c r="F532" s="75" t="s">
        <v>1184</v>
      </c>
      <c r="G532" s="70">
        <v>4527.2</v>
      </c>
      <c r="H532" s="76" t="str">
        <f>IF(Tabella43[[#This Row],[Consumi anno termico 2024-2025 '[smc']2]]&lt;200000,"inf. 200.000 smc")</f>
        <v>inf. 200.000 smc</v>
      </c>
    </row>
    <row r="533" spans="1:8" ht="17.25" x14ac:dyDescent="0.25">
      <c r="A533" s="70">
        <v>532</v>
      </c>
      <c r="B533" s="71" t="s">
        <v>640</v>
      </c>
      <c r="C533" s="72" t="s">
        <v>641</v>
      </c>
      <c r="D533" s="76" t="s">
        <v>2</v>
      </c>
      <c r="E533" s="74" t="s">
        <v>1513</v>
      </c>
      <c r="F533" s="75" t="s">
        <v>1184</v>
      </c>
      <c r="G533" s="70">
        <v>1162.2857096</v>
      </c>
      <c r="H533" s="76" t="str">
        <f>IF(Tabella43[[#This Row],[Consumi anno termico 2024-2025 '[smc']2]]&lt;200000,"inf. 200.000 smc")</f>
        <v>inf. 200.000 smc</v>
      </c>
    </row>
    <row r="534" spans="1:8" ht="17.25" x14ac:dyDescent="0.25">
      <c r="A534" s="70">
        <v>533</v>
      </c>
      <c r="B534" s="71" t="s">
        <v>642</v>
      </c>
      <c r="C534" s="72" t="s">
        <v>641</v>
      </c>
      <c r="D534" s="76" t="s">
        <v>2</v>
      </c>
      <c r="E534" s="74" t="s">
        <v>1249</v>
      </c>
      <c r="F534" s="75" t="s">
        <v>241</v>
      </c>
      <c r="G534" s="70">
        <v>39.373765599999999</v>
      </c>
      <c r="H534" s="76" t="str">
        <f>IF(Tabella43[[#This Row],[Consumi anno termico 2024-2025 '[smc']2]]&lt;200000,"inf. 200.000 smc")</f>
        <v>inf. 200.000 smc</v>
      </c>
    </row>
    <row r="535" spans="1:8" ht="17.25" x14ac:dyDescent="0.25">
      <c r="A535" s="70">
        <v>534</v>
      </c>
      <c r="B535" s="71" t="s">
        <v>643</v>
      </c>
      <c r="C535" s="72" t="s">
        <v>641</v>
      </c>
      <c r="D535" s="76" t="s">
        <v>2</v>
      </c>
      <c r="E535" s="74" t="s">
        <v>1515</v>
      </c>
      <c r="F535" s="75" t="s">
        <v>241</v>
      </c>
      <c r="G535" s="70">
        <v>137.97639039999999</v>
      </c>
      <c r="H535" s="76" t="str">
        <f>IF(Tabella43[[#This Row],[Consumi anno termico 2024-2025 '[smc']2]]&lt;200000,"inf. 200.000 smc")</f>
        <v>inf. 200.000 smc</v>
      </c>
    </row>
    <row r="536" spans="1:8" ht="17.25" x14ac:dyDescent="0.25">
      <c r="A536" s="70">
        <v>535</v>
      </c>
      <c r="B536" s="71" t="s">
        <v>644</v>
      </c>
      <c r="C536" s="72" t="s">
        <v>641</v>
      </c>
      <c r="D536" s="76" t="s">
        <v>2</v>
      </c>
      <c r="E536" s="74" t="s">
        <v>1387</v>
      </c>
      <c r="F536" s="75" t="s">
        <v>241</v>
      </c>
      <c r="G536" s="70">
        <v>6081.3320192000001</v>
      </c>
      <c r="H536" s="76" t="str">
        <f>IF(Tabella43[[#This Row],[Consumi anno termico 2024-2025 '[smc']2]]&lt;200000,"inf. 200.000 smc")</f>
        <v>inf. 200.000 smc</v>
      </c>
    </row>
    <row r="537" spans="1:8" ht="17.25" x14ac:dyDescent="0.25">
      <c r="A537" s="70">
        <v>536</v>
      </c>
      <c r="B537" s="71" t="s">
        <v>645</v>
      </c>
      <c r="C537" s="72" t="s">
        <v>641</v>
      </c>
      <c r="D537" s="76" t="s">
        <v>2</v>
      </c>
      <c r="E537" s="74" t="s">
        <v>1258</v>
      </c>
      <c r="F537" s="75" t="s">
        <v>241</v>
      </c>
      <c r="G537" s="70">
        <v>11445.750182399999</v>
      </c>
      <c r="H537" s="76" t="str">
        <f>IF(Tabella43[[#This Row],[Consumi anno termico 2024-2025 '[smc']2]]&lt;200000,"inf. 200.000 smc")</f>
        <v>inf. 200.000 smc</v>
      </c>
    </row>
    <row r="538" spans="1:8" ht="17.25" x14ac:dyDescent="0.25">
      <c r="A538" s="70">
        <v>537</v>
      </c>
      <c r="B538" s="71" t="s">
        <v>646</v>
      </c>
      <c r="C538" s="72" t="s">
        <v>641</v>
      </c>
      <c r="D538" s="76" t="s">
        <v>2</v>
      </c>
      <c r="E538" s="74" t="s">
        <v>1258</v>
      </c>
      <c r="F538" s="75" t="s">
        <v>241</v>
      </c>
      <c r="G538" s="70">
        <v>6214.6418352000001</v>
      </c>
      <c r="H538" s="76" t="str">
        <f>IF(Tabella43[[#This Row],[Consumi anno termico 2024-2025 '[smc']2]]&lt;200000,"inf. 200.000 smc")</f>
        <v>inf. 200.000 smc</v>
      </c>
    </row>
    <row r="539" spans="1:8" ht="17.25" x14ac:dyDescent="0.25">
      <c r="A539" s="70">
        <v>538</v>
      </c>
      <c r="B539" s="71" t="s">
        <v>1159</v>
      </c>
      <c r="C539" s="72" t="s">
        <v>1180</v>
      </c>
      <c r="D539" s="76" t="s">
        <v>2</v>
      </c>
      <c r="E539" s="74" t="s">
        <v>1249</v>
      </c>
      <c r="F539" s="75" t="s">
        <v>241</v>
      </c>
      <c r="G539" s="70">
        <v>1180.7576448</v>
      </c>
      <c r="H539" s="76" t="str">
        <f>IF(Tabella43[[#This Row],[Consumi anno termico 2024-2025 '[smc']2]]&lt;200000,"inf. 200.000 smc")</f>
        <v>inf. 200.000 smc</v>
      </c>
    </row>
    <row r="540" spans="1:8" ht="17.25" x14ac:dyDescent="0.25">
      <c r="A540" s="70">
        <v>539</v>
      </c>
      <c r="B540" s="71" t="s">
        <v>1155</v>
      </c>
      <c r="C540" s="72" t="s">
        <v>1180</v>
      </c>
      <c r="D540" s="76" t="s">
        <v>2</v>
      </c>
      <c r="E540" s="74" t="s">
        <v>1376</v>
      </c>
      <c r="F540" s="75" t="s">
        <v>243</v>
      </c>
      <c r="G540" s="70">
        <v>3191.7309216000003</v>
      </c>
      <c r="H540" s="76" t="str">
        <f>IF(Tabella43[[#This Row],[Consumi anno termico 2024-2025 '[smc']2]]&lt;200000,"inf. 200.000 smc")</f>
        <v>inf. 200.000 smc</v>
      </c>
    </row>
    <row r="541" spans="1:8" ht="17.25" x14ac:dyDescent="0.25">
      <c r="A541" s="70">
        <v>540</v>
      </c>
      <c r="B541" s="71" t="s">
        <v>1160</v>
      </c>
      <c r="C541" s="72" t="s">
        <v>1180</v>
      </c>
      <c r="D541" s="76" t="s">
        <v>2</v>
      </c>
      <c r="E541" s="74" t="s">
        <v>1516</v>
      </c>
      <c r="F541" s="75" t="s">
        <v>243</v>
      </c>
      <c r="G541" s="70">
        <v>3000</v>
      </c>
      <c r="H541" s="76" t="str">
        <f>IF(Tabella43[[#This Row],[Consumi anno termico 2024-2025 '[smc']2]]&lt;200000,"inf. 200.000 smc")</f>
        <v>inf. 200.000 smc</v>
      </c>
    </row>
    <row r="542" spans="1:8" ht="17.25" x14ac:dyDescent="0.25">
      <c r="A542" s="70">
        <v>541</v>
      </c>
      <c r="B542" s="71" t="s">
        <v>1156</v>
      </c>
      <c r="C542" s="72" t="s">
        <v>1180</v>
      </c>
      <c r="D542" s="76" t="s">
        <v>2</v>
      </c>
      <c r="E542" s="74" t="s">
        <v>1376</v>
      </c>
      <c r="F542" s="75" t="s">
        <v>243</v>
      </c>
      <c r="G542" s="70">
        <v>6782.4099927999978</v>
      </c>
      <c r="H542" s="76" t="str">
        <f>IF(Tabella43[[#This Row],[Consumi anno termico 2024-2025 '[smc']2]]&lt;200000,"inf. 200.000 smc")</f>
        <v>inf. 200.000 smc</v>
      </c>
    </row>
    <row r="543" spans="1:8" ht="17.25" x14ac:dyDescent="0.25">
      <c r="A543" s="70">
        <v>542</v>
      </c>
      <c r="B543" s="71" t="s">
        <v>1162</v>
      </c>
      <c r="C543" s="72" t="s">
        <v>1180</v>
      </c>
      <c r="D543" s="76" t="s">
        <v>2</v>
      </c>
      <c r="E543" s="74" t="s">
        <v>1517</v>
      </c>
      <c r="F543" s="75" t="s">
        <v>243</v>
      </c>
      <c r="G543" s="70">
        <v>9.2886728000000005</v>
      </c>
      <c r="H543" s="76" t="str">
        <f>IF(Tabella43[[#This Row],[Consumi anno termico 2024-2025 '[smc']2]]&lt;200000,"inf. 200.000 smc")</f>
        <v>inf. 200.000 smc</v>
      </c>
    </row>
    <row r="544" spans="1:8" ht="17.25" x14ac:dyDescent="0.25">
      <c r="A544" s="70">
        <v>543</v>
      </c>
      <c r="B544" s="71" t="s">
        <v>1157</v>
      </c>
      <c r="C544" s="72" t="s">
        <v>1180</v>
      </c>
      <c r="D544" s="76" t="s">
        <v>2</v>
      </c>
      <c r="E544" s="74" t="s">
        <v>1517</v>
      </c>
      <c r="F544" s="75" t="s">
        <v>243</v>
      </c>
      <c r="G544" s="70">
        <v>14179.2</v>
      </c>
      <c r="H544" s="76" t="str">
        <f>IF(Tabella43[[#This Row],[Consumi anno termico 2024-2025 '[smc']2]]&lt;200000,"inf. 200.000 smc")</f>
        <v>inf. 200.000 smc</v>
      </c>
    </row>
    <row r="545" spans="1:8" ht="17.25" x14ac:dyDescent="0.25">
      <c r="A545" s="70">
        <v>544</v>
      </c>
      <c r="B545" s="71" t="s">
        <v>1158</v>
      </c>
      <c r="C545" s="72" t="s">
        <v>1180</v>
      </c>
      <c r="D545" s="76" t="s">
        <v>2</v>
      </c>
      <c r="E545" s="74" t="s">
        <v>1205</v>
      </c>
      <c r="F545" s="75" t="s">
        <v>243</v>
      </c>
      <c r="G545" s="70">
        <v>9699.1618672000004</v>
      </c>
      <c r="H545" s="76" t="str">
        <f>IF(Tabella43[[#This Row],[Consumi anno termico 2024-2025 '[smc']2]]&lt;200000,"inf. 200.000 smc")</f>
        <v>inf. 200.000 smc</v>
      </c>
    </row>
    <row r="546" spans="1:8" ht="17.25" x14ac:dyDescent="0.25">
      <c r="A546" s="70">
        <v>545</v>
      </c>
      <c r="B546" s="71" t="s">
        <v>1161</v>
      </c>
      <c r="C546" s="72" t="s">
        <v>1180</v>
      </c>
      <c r="D546" s="76" t="s">
        <v>2</v>
      </c>
      <c r="E546" s="74" t="s">
        <v>1239</v>
      </c>
      <c r="F546" s="75" t="s">
        <v>243</v>
      </c>
      <c r="G546" s="70">
        <v>227.2</v>
      </c>
      <c r="H546" s="76" t="str">
        <f>IF(Tabella43[[#This Row],[Consumi anno termico 2024-2025 '[smc']2]]&lt;200000,"inf. 200.000 smc")</f>
        <v>inf. 200.000 smc</v>
      </c>
    </row>
    <row r="547" spans="1:8" ht="17.25" x14ac:dyDescent="0.25">
      <c r="A547" s="70">
        <v>546</v>
      </c>
      <c r="B547" s="71" t="s">
        <v>690</v>
      </c>
      <c r="C547" s="72" t="s">
        <v>1173</v>
      </c>
      <c r="D547" s="76" t="s">
        <v>2</v>
      </c>
      <c r="E547" s="74" t="s">
        <v>1518</v>
      </c>
      <c r="F547" s="75" t="s">
        <v>243</v>
      </c>
      <c r="G547" s="70">
        <v>972.20035359999997</v>
      </c>
      <c r="H547" s="76" t="str">
        <f>IF(Tabella43[[#This Row],[Consumi anno termico 2024-2025 '[smc']2]]&lt;200000,"inf. 200.000 smc")</f>
        <v>inf. 200.000 smc</v>
      </c>
    </row>
    <row r="548" spans="1:8" ht="17.25" x14ac:dyDescent="0.25">
      <c r="A548" s="70">
        <v>547</v>
      </c>
      <c r="B548" s="71" t="s">
        <v>692</v>
      </c>
      <c r="C548" s="72" t="s">
        <v>1173</v>
      </c>
      <c r="D548" s="76" t="s">
        <v>2</v>
      </c>
      <c r="E548" s="74" t="s">
        <v>1519</v>
      </c>
      <c r="F548" s="75" t="s">
        <v>691</v>
      </c>
      <c r="G548" s="70">
        <v>1904</v>
      </c>
      <c r="H548" s="76" t="str">
        <f>IF(Tabella43[[#This Row],[Consumi anno termico 2024-2025 '[smc']2]]&lt;200000,"inf. 200.000 smc")</f>
        <v>inf. 200.000 smc</v>
      </c>
    </row>
    <row r="549" spans="1:8" ht="17.25" x14ac:dyDescent="0.25">
      <c r="A549" s="70">
        <v>548</v>
      </c>
      <c r="B549" s="71" t="s">
        <v>693</v>
      </c>
      <c r="C549" s="72" t="s">
        <v>1173</v>
      </c>
      <c r="D549" s="76" t="s">
        <v>2</v>
      </c>
      <c r="E549" s="74" t="s">
        <v>1521</v>
      </c>
      <c r="F549" s="75" t="s">
        <v>691</v>
      </c>
      <c r="G549" s="70">
        <v>8530.4</v>
      </c>
      <c r="H549" s="76" t="str">
        <f>IF(Tabella43[[#This Row],[Consumi anno termico 2024-2025 '[smc']2]]&lt;200000,"inf. 200.000 smc")</f>
        <v>inf. 200.000 smc</v>
      </c>
    </row>
    <row r="550" spans="1:8" ht="17.25" x14ac:dyDescent="0.25">
      <c r="A550" s="70">
        <v>549</v>
      </c>
      <c r="B550" s="71" t="s">
        <v>694</v>
      </c>
      <c r="C550" s="72" t="s">
        <v>1173</v>
      </c>
      <c r="D550" s="76" t="s">
        <v>2</v>
      </c>
      <c r="E550" s="74" t="s">
        <v>1520</v>
      </c>
      <c r="F550" s="75" t="s">
        <v>691</v>
      </c>
      <c r="G550" s="70">
        <v>1216.8</v>
      </c>
      <c r="H550" s="76" t="str">
        <f>IF(Tabella43[[#This Row],[Consumi anno termico 2024-2025 '[smc']2]]&lt;200000,"inf. 200.000 smc")</f>
        <v>inf. 200.000 smc</v>
      </c>
    </row>
    <row r="551" spans="1:8" ht="17.25" x14ac:dyDescent="0.25">
      <c r="A551" s="70">
        <v>550</v>
      </c>
      <c r="B551" s="71" t="s">
        <v>695</v>
      </c>
      <c r="C551" s="72" t="s">
        <v>1173</v>
      </c>
      <c r="D551" s="76" t="s">
        <v>2</v>
      </c>
      <c r="E551" s="74" t="s">
        <v>1523</v>
      </c>
      <c r="F551" s="75" t="s">
        <v>691</v>
      </c>
      <c r="G551" s="70">
        <v>3964.8</v>
      </c>
      <c r="H551" s="76" t="str">
        <f>IF(Tabella43[[#This Row],[Consumi anno termico 2024-2025 '[smc']2]]&lt;200000,"inf. 200.000 smc")</f>
        <v>inf. 200.000 smc</v>
      </c>
    </row>
    <row r="552" spans="1:8" ht="17.25" x14ac:dyDescent="0.25">
      <c r="A552" s="70">
        <v>551</v>
      </c>
      <c r="B552" s="71" t="s">
        <v>696</v>
      </c>
      <c r="C552" s="72" t="s">
        <v>1173</v>
      </c>
      <c r="D552" s="76" t="s">
        <v>2</v>
      </c>
      <c r="E552" s="74" t="s">
        <v>1307</v>
      </c>
      <c r="F552" s="75" t="s">
        <v>691</v>
      </c>
      <c r="G552" s="70">
        <v>2710.4</v>
      </c>
      <c r="H552" s="76" t="str">
        <f>IF(Tabella43[[#This Row],[Consumi anno termico 2024-2025 '[smc']2]]&lt;200000,"inf. 200.000 smc")</f>
        <v>inf. 200.000 smc</v>
      </c>
    </row>
    <row r="553" spans="1:8" ht="17.25" x14ac:dyDescent="0.25">
      <c r="A553" s="70">
        <v>552</v>
      </c>
      <c r="B553" s="71" t="s">
        <v>697</v>
      </c>
      <c r="C553" s="72" t="s">
        <v>1173</v>
      </c>
      <c r="D553" s="76" t="s">
        <v>2</v>
      </c>
      <c r="E553" s="74" t="s">
        <v>1522</v>
      </c>
      <c r="F553" s="75" t="s">
        <v>691</v>
      </c>
      <c r="G553" s="70">
        <v>8926.4</v>
      </c>
      <c r="H553" s="76" t="str">
        <f>IF(Tabella43[[#This Row],[Consumi anno termico 2024-2025 '[smc']2]]&lt;200000,"inf. 200.000 smc")</f>
        <v>inf. 200.000 smc</v>
      </c>
    </row>
    <row r="554" spans="1:8" ht="17.25" x14ac:dyDescent="0.25">
      <c r="A554" s="70">
        <v>553</v>
      </c>
      <c r="B554" s="71" t="s">
        <v>1133</v>
      </c>
      <c r="C554" s="72" t="s">
        <v>1176</v>
      </c>
      <c r="D554" s="76" t="s">
        <v>2</v>
      </c>
      <c r="E554" s="74" t="s">
        <v>1524</v>
      </c>
      <c r="F554" s="75" t="s">
        <v>691</v>
      </c>
      <c r="G554" s="70">
        <v>519.14298239999994</v>
      </c>
      <c r="H554" s="76" t="str">
        <f>IF(Tabella43[[#This Row],[Consumi anno termico 2024-2025 '[smc']2]]&lt;200000,"inf. 200.000 smc")</f>
        <v>inf. 200.000 smc</v>
      </c>
    </row>
    <row r="555" spans="1:8" ht="17.25" x14ac:dyDescent="0.25">
      <c r="A555" s="70">
        <v>554</v>
      </c>
      <c r="B555" s="71" t="s">
        <v>1135</v>
      </c>
      <c r="C555" s="72" t="s">
        <v>1176</v>
      </c>
      <c r="D555" s="76" t="s">
        <v>2</v>
      </c>
      <c r="E555" s="74" t="s">
        <v>1526</v>
      </c>
      <c r="F555" s="75" t="s">
        <v>59</v>
      </c>
      <c r="G555" s="70">
        <v>4716.8</v>
      </c>
      <c r="H555" s="76" t="str">
        <f>IF(Tabella43[[#This Row],[Consumi anno termico 2024-2025 '[smc']2]]&lt;200000,"inf. 200.000 smc")</f>
        <v>inf. 200.000 smc</v>
      </c>
    </row>
    <row r="556" spans="1:8" ht="17.25" x14ac:dyDescent="0.25">
      <c r="A556" s="70">
        <v>555</v>
      </c>
      <c r="B556" s="71" t="s">
        <v>1128</v>
      </c>
      <c r="C556" s="72" t="s">
        <v>1176</v>
      </c>
      <c r="D556" s="76" t="s">
        <v>2</v>
      </c>
      <c r="E556" s="74" t="s">
        <v>1338</v>
      </c>
      <c r="F556" s="75" t="s">
        <v>59</v>
      </c>
      <c r="G556" s="70">
        <v>25440</v>
      </c>
      <c r="H556" s="76" t="str">
        <f>IF(Tabella43[[#This Row],[Consumi anno termico 2024-2025 '[smc']2]]&lt;200000,"inf. 200.000 smc")</f>
        <v>inf. 200.000 smc</v>
      </c>
    </row>
    <row r="557" spans="1:8" ht="17.25" x14ac:dyDescent="0.25">
      <c r="A557" s="70">
        <v>556</v>
      </c>
      <c r="B557" s="71" t="s">
        <v>703</v>
      </c>
      <c r="C557" s="72" t="s">
        <v>1176</v>
      </c>
      <c r="D557" s="76" t="s">
        <v>2</v>
      </c>
      <c r="E557" s="74" t="s">
        <v>1525</v>
      </c>
      <c r="F557" s="75" t="s">
        <v>59</v>
      </c>
      <c r="G557" s="70">
        <v>5095.2</v>
      </c>
      <c r="H557" s="76" t="str">
        <f>IF(Tabella43[[#This Row],[Consumi anno termico 2024-2025 '[smc']2]]&lt;200000,"inf. 200.000 smc")</f>
        <v>inf. 200.000 smc</v>
      </c>
    </row>
    <row r="558" spans="1:8" ht="17.25" x14ac:dyDescent="0.25">
      <c r="A558" s="70">
        <v>557</v>
      </c>
      <c r="B558" s="71" t="s">
        <v>1131</v>
      </c>
      <c r="C558" s="72" t="s">
        <v>1176</v>
      </c>
      <c r="D558" s="76" t="s">
        <v>2</v>
      </c>
      <c r="E558" s="74" t="s">
        <v>1206</v>
      </c>
      <c r="F558" s="75" t="s">
        <v>59</v>
      </c>
      <c r="G558" s="70">
        <v>400.53942960000001</v>
      </c>
      <c r="H558" s="76" t="str">
        <f>IF(Tabella43[[#This Row],[Consumi anno termico 2024-2025 '[smc']2]]&lt;200000,"inf. 200.000 smc")</f>
        <v>inf. 200.000 smc</v>
      </c>
    </row>
    <row r="559" spans="1:8" ht="17.25" x14ac:dyDescent="0.25">
      <c r="A559" s="70">
        <v>558</v>
      </c>
      <c r="B559" s="71" t="s">
        <v>704</v>
      </c>
      <c r="C559" s="72" t="s">
        <v>1176</v>
      </c>
      <c r="D559" s="76" t="s">
        <v>2</v>
      </c>
      <c r="E559" s="74" t="s">
        <v>1338</v>
      </c>
      <c r="F559" s="75" t="s">
        <v>59</v>
      </c>
      <c r="G559" s="70">
        <v>7999.2</v>
      </c>
      <c r="H559" s="76" t="str">
        <f>IF(Tabella43[[#This Row],[Consumi anno termico 2024-2025 '[smc']2]]&lt;200000,"inf. 200.000 smc")</f>
        <v>inf. 200.000 smc</v>
      </c>
    </row>
    <row r="560" spans="1:8" ht="17.25" x14ac:dyDescent="0.25">
      <c r="A560" s="70">
        <v>559</v>
      </c>
      <c r="B560" s="71" t="s">
        <v>1129</v>
      </c>
      <c r="C560" s="72" t="s">
        <v>1176</v>
      </c>
      <c r="D560" s="76" t="s">
        <v>2</v>
      </c>
      <c r="E560" s="74" t="s">
        <v>1249</v>
      </c>
      <c r="F560" s="75" t="s">
        <v>59</v>
      </c>
      <c r="G560" s="70">
        <v>1734.4</v>
      </c>
      <c r="H560" s="76" t="str">
        <f>IF(Tabella43[[#This Row],[Consumi anno termico 2024-2025 '[smc']2]]&lt;200000,"inf. 200.000 smc")</f>
        <v>inf. 200.000 smc</v>
      </c>
    </row>
    <row r="561" spans="1:8" ht="17.25" x14ac:dyDescent="0.25">
      <c r="A561" s="70">
        <v>560</v>
      </c>
      <c r="B561" s="71" t="s">
        <v>1136</v>
      </c>
      <c r="C561" s="72" t="s">
        <v>1176</v>
      </c>
      <c r="D561" s="76" t="s">
        <v>2</v>
      </c>
      <c r="E561" s="74" t="s">
        <v>1249</v>
      </c>
      <c r="F561" s="75" t="s">
        <v>59</v>
      </c>
      <c r="G561" s="70">
        <v>13.198550399999998</v>
      </c>
      <c r="H561" s="76" t="str">
        <f>IF(Tabella43[[#This Row],[Consumi anno termico 2024-2025 '[smc']2]]&lt;200000,"inf. 200.000 smc")</f>
        <v>inf. 200.000 smc</v>
      </c>
    </row>
    <row r="562" spans="1:8" ht="17.25" x14ac:dyDescent="0.25">
      <c r="A562" s="70">
        <v>561</v>
      </c>
      <c r="B562" s="71" t="s">
        <v>1130</v>
      </c>
      <c r="C562" s="72" t="s">
        <v>1176</v>
      </c>
      <c r="D562" s="76" t="s">
        <v>2</v>
      </c>
      <c r="E562" s="74" t="s">
        <v>1527</v>
      </c>
      <c r="F562" s="75" t="s">
        <v>59</v>
      </c>
      <c r="G562" s="70">
        <v>2000</v>
      </c>
      <c r="H562" s="76" t="str">
        <f>IF(Tabella43[[#This Row],[Consumi anno termico 2024-2025 '[smc']2]]&lt;200000,"inf. 200.000 smc")</f>
        <v>inf. 200.000 smc</v>
      </c>
    </row>
    <row r="563" spans="1:8" ht="17.25" x14ac:dyDescent="0.25">
      <c r="A563" s="70">
        <v>562</v>
      </c>
      <c r="B563" s="71" t="s">
        <v>1132</v>
      </c>
      <c r="C563" s="72" t="s">
        <v>1176</v>
      </c>
      <c r="D563" s="76" t="s">
        <v>2</v>
      </c>
      <c r="E563" s="74" t="s">
        <v>1197</v>
      </c>
      <c r="F563" s="75" t="s">
        <v>59</v>
      </c>
      <c r="G563" s="70">
        <v>940.03008960000011</v>
      </c>
      <c r="H563" s="76" t="str">
        <f>IF(Tabella43[[#This Row],[Consumi anno termico 2024-2025 '[smc']2]]&lt;200000,"inf. 200.000 smc")</f>
        <v>inf. 200.000 smc</v>
      </c>
    </row>
    <row r="564" spans="1:8" ht="15" customHeight="1" x14ac:dyDescent="0.25">
      <c r="A564" s="70">
        <v>563</v>
      </c>
      <c r="B564" s="71" t="s">
        <v>1134</v>
      </c>
      <c r="C564" s="72" t="s">
        <v>1176</v>
      </c>
      <c r="D564" s="76" t="s">
        <v>2</v>
      </c>
      <c r="E564" s="74" t="s">
        <v>1464</v>
      </c>
      <c r="F564" s="75" t="s">
        <v>59</v>
      </c>
      <c r="G564" s="70">
        <v>2000</v>
      </c>
      <c r="H564" s="76" t="str">
        <f>IF(Tabella43[[#This Row],[Consumi anno termico 2024-2025 '[smc']2]]&lt;200000,"inf. 200.000 smc")</f>
        <v>inf. 200.000 smc</v>
      </c>
    </row>
    <row r="565" spans="1:8" ht="15" customHeight="1" x14ac:dyDescent="0.25">
      <c r="A565" s="70">
        <v>564</v>
      </c>
      <c r="B565" s="71" t="s">
        <v>1150</v>
      </c>
      <c r="C565" s="72" t="s">
        <v>1179</v>
      </c>
      <c r="D565" s="76" t="s">
        <v>2</v>
      </c>
      <c r="E565" s="74" t="s">
        <v>1527</v>
      </c>
      <c r="F565" s="75" t="s">
        <v>59</v>
      </c>
      <c r="G565" s="70">
        <v>20672</v>
      </c>
      <c r="H565" s="76" t="str">
        <f>IF(Tabella43[[#This Row],[Consumi anno termico 2024-2025 '[smc']2]]&lt;200000,"inf. 200.000 smc")</f>
        <v>inf. 200.000 smc</v>
      </c>
    </row>
    <row r="566" spans="1:8" ht="15" customHeight="1" x14ac:dyDescent="0.25">
      <c r="A566" s="70">
        <v>565</v>
      </c>
      <c r="B566" s="71" t="s">
        <v>1151</v>
      </c>
      <c r="C566" s="72" t="s">
        <v>1179</v>
      </c>
      <c r="D566" s="76" t="s">
        <v>2</v>
      </c>
      <c r="E566" s="74" t="s">
        <v>1239</v>
      </c>
      <c r="F566" s="75" t="s">
        <v>218</v>
      </c>
      <c r="G566" s="70">
        <v>2000</v>
      </c>
      <c r="H566" s="76" t="str">
        <f>IF(Tabella43[[#This Row],[Consumi anno termico 2024-2025 '[smc']2]]&lt;200000,"inf. 200.000 smc")</f>
        <v>inf. 200.000 smc</v>
      </c>
    </row>
    <row r="567" spans="1:8" ht="15" customHeight="1" x14ac:dyDescent="0.25">
      <c r="A567" s="70">
        <v>566</v>
      </c>
      <c r="B567" s="71" t="s">
        <v>1152</v>
      </c>
      <c r="C567" s="72" t="s">
        <v>1179</v>
      </c>
      <c r="D567" s="76" t="s">
        <v>2</v>
      </c>
      <c r="E567" s="74" t="s">
        <v>1528</v>
      </c>
      <c r="F567" s="75" t="s">
        <v>218</v>
      </c>
      <c r="G567" s="70">
        <v>1541.6</v>
      </c>
      <c r="H567" s="76" t="str">
        <f>IF(Tabella43[[#This Row],[Consumi anno termico 2024-2025 '[smc']2]]&lt;200000,"inf. 200.000 smc")</f>
        <v>inf. 200.000 smc</v>
      </c>
    </row>
    <row r="568" spans="1:8" ht="17.25" x14ac:dyDescent="0.25">
      <c r="A568" s="70">
        <v>567</v>
      </c>
      <c r="B568" s="71" t="s">
        <v>1149</v>
      </c>
      <c r="C568" s="72" t="s">
        <v>1179</v>
      </c>
      <c r="D568" s="76" t="s">
        <v>2</v>
      </c>
      <c r="E568" s="74" t="s">
        <v>1213</v>
      </c>
      <c r="F568" s="75" t="s">
        <v>218</v>
      </c>
      <c r="G568" s="70">
        <v>1507.2</v>
      </c>
      <c r="H568" s="76" t="str">
        <f>IF(Tabella43[[#This Row],[Consumi anno termico 2024-2025 '[smc']2]]&lt;200000,"inf. 200.000 smc")</f>
        <v>inf. 200.000 smc</v>
      </c>
    </row>
    <row r="569" spans="1:8" ht="17.25" x14ac:dyDescent="0.25">
      <c r="A569" s="70">
        <v>568</v>
      </c>
      <c r="B569" s="71" t="s">
        <v>1153</v>
      </c>
      <c r="C569" s="72" t="s">
        <v>1179</v>
      </c>
      <c r="D569" s="76" t="s">
        <v>2</v>
      </c>
      <c r="E569" s="74" t="s">
        <v>1387</v>
      </c>
      <c r="F569" s="75" t="s">
        <v>218</v>
      </c>
      <c r="G569" s="70">
        <v>3254.4238295999999</v>
      </c>
      <c r="H569" s="76" t="str">
        <f>IF(Tabella43[[#This Row],[Consumi anno termico 2024-2025 '[smc']2]]&lt;200000,"inf. 200.000 smc")</f>
        <v>inf. 200.000 smc</v>
      </c>
    </row>
    <row r="570" spans="1:8" ht="17.25" x14ac:dyDescent="0.25">
      <c r="A570" s="70">
        <v>569</v>
      </c>
      <c r="B570" s="71" t="s">
        <v>1154</v>
      </c>
      <c r="C570" s="72" t="s">
        <v>1179</v>
      </c>
      <c r="D570" s="76" t="s">
        <v>2</v>
      </c>
      <c r="E570" s="74" t="s">
        <v>1529</v>
      </c>
      <c r="F570" s="75" t="s">
        <v>218</v>
      </c>
      <c r="G570" s="70">
        <v>9181.6</v>
      </c>
      <c r="H570" s="76" t="str">
        <f>IF(Tabella43[[#This Row],[Consumi anno termico 2024-2025 '[smc']2]]&lt;200000,"inf. 200.000 smc")</f>
        <v>inf. 200.000 smc</v>
      </c>
    </row>
    <row r="571" spans="1:8" ht="17.25" x14ac:dyDescent="0.25">
      <c r="A571" s="70">
        <v>570</v>
      </c>
      <c r="B571" s="71" t="s">
        <v>1148</v>
      </c>
      <c r="C571" s="72" t="s">
        <v>1179</v>
      </c>
      <c r="D571" s="76" t="s">
        <v>2</v>
      </c>
      <c r="E571" s="74" t="s">
        <v>1530</v>
      </c>
      <c r="F571" s="75" t="s">
        <v>218</v>
      </c>
      <c r="G571" s="70">
        <v>3125</v>
      </c>
      <c r="H571" s="76" t="str">
        <f>IF(Tabella43[[#This Row],[Consumi anno termico 2024-2025 '[smc']2]]&lt;200000,"inf. 200.000 smc")</f>
        <v>inf. 200.000 smc</v>
      </c>
    </row>
    <row r="572" spans="1:8" ht="17.25" x14ac:dyDescent="0.25">
      <c r="A572" s="70">
        <v>571</v>
      </c>
      <c r="B572" s="71" t="s">
        <v>647</v>
      </c>
      <c r="C572" s="72" t="s">
        <v>648</v>
      </c>
      <c r="D572" s="76" t="s">
        <v>2</v>
      </c>
      <c r="E572" s="74" t="s">
        <v>1387</v>
      </c>
      <c r="F572" s="75" t="s">
        <v>218</v>
      </c>
      <c r="G572" s="70">
        <v>2633.9348879999998</v>
      </c>
      <c r="H572" s="76" t="str">
        <f>IF(Tabella43[[#This Row],[Consumi anno termico 2024-2025 '[smc']2]]&lt;200000,"inf. 200.000 smc")</f>
        <v>inf. 200.000 smc</v>
      </c>
    </row>
    <row r="573" spans="1:8" ht="17.25" x14ac:dyDescent="0.25">
      <c r="A573" s="70">
        <v>572</v>
      </c>
      <c r="B573" s="71" t="s">
        <v>650</v>
      </c>
      <c r="C573" s="72" t="s">
        <v>648</v>
      </c>
      <c r="D573" s="76" t="s">
        <v>2</v>
      </c>
      <c r="E573" s="74" t="s">
        <v>1322</v>
      </c>
      <c r="F573" s="75" t="s">
        <v>649</v>
      </c>
      <c r="G573" s="70">
        <v>1560</v>
      </c>
      <c r="H573" s="76" t="str">
        <f>IF(Tabella43[[#This Row],[Consumi anno termico 2024-2025 '[smc']2]]&lt;200000,"inf. 200.000 smc")</f>
        <v>inf. 200.000 smc</v>
      </c>
    </row>
    <row r="574" spans="1:8" ht="17.25" x14ac:dyDescent="0.25">
      <c r="A574" s="70">
        <v>573</v>
      </c>
      <c r="B574" s="71" t="s">
        <v>651</v>
      </c>
      <c r="C574" s="72" t="s">
        <v>648</v>
      </c>
      <c r="D574" s="76" t="s">
        <v>2</v>
      </c>
      <c r="E574" s="74" t="s">
        <v>1535</v>
      </c>
      <c r="F574" s="75" t="s">
        <v>649</v>
      </c>
      <c r="G574" s="70">
        <v>1976.8</v>
      </c>
      <c r="H574" s="76" t="str">
        <f>IF(Tabella43[[#This Row],[Consumi anno termico 2024-2025 '[smc']2]]&lt;200000,"inf. 200.000 smc")</f>
        <v>inf. 200.000 smc</v>
      </c>
    </row>
    <row r="575" spans="1:8" ht="17.25" x14ac:dyDescent="0.25">
      <c r="A575" s="70">
        <v>574</v>
      </c>
      <c r="B575" s="71" t="s">
        <v>652</v>
      </c>
      <c r="C575" s="72" t="s">
        <v>648</v>
      </c>
      <c r="D575" s="76" t="s">
        <v>2</v>
      </c>
      <c r="E575" s="74" t="s">
        <v>1533</v>
      </c>
      <c r="F575" s="75" t="s">
        <v>649</v>
      </c>
      <c r="G575" s="70">
        <v>1628.8</v>
      </c>
      <c r="H575" s="76" t="str">
        <f>IF(Tabella43[[#This Row],[Consumi anno termico 2024-2025 '[smc']2]]&lt;200000,"inf. 200.000 smc")</f>
        <v>inf. 200.000 smc</v>
      </c>
    </row>
    <row r="576" spans="1:8" ht="17.25" x14ac:dyDescent="0.25">
      <c r="A576" s="70">
        <v>575</v>
      </c>
      <c r="B576" s="71" t="s">
        <v>653</v>
      </c>
      <c r="C576" s="72" t="s">
        <v>648</v>
      </c>
      <c r="D576" s="76" t="s">
        <v>2</v>
      </c>
      <c r="E576" s="74" t="s">
        <v>1533</v>
      </c>
      <c r="F576" s="75" t="s">
        <v>649</v>
      </c>
      <c r="G576" s="70">
        <v>3393.6</v>
      </c>
      <c r="H576" s="76" t="str">
        <f>IF(Tabella43[[#This Row],[Consumi anno termico 2024-2025 '[smc']2]]&lt;200000,"inf. 200.000 smc")</f>
        <v>inf. 200.000 smc</v>
      </c>
    </row>
    <row r="577" spans="1:8" ht="17.25" x14ac:dyDescent="0.25">
      <c r="A577" s="70">
        <v>576</v>
      </c>
      <c r="B577" s="71" t="s">
        <v>654</v>
      </c>
      <c r="C577" s="72" t="s">
        <v>648</v>
      </c>
      <c r="D577" s="76" t="s">
        <v>2</v>
      </c>
      <c r="E577" s="74" t="s">
        <v>1322</v>
      </c>
      <c r="F577" s="75" t="s">
        <v>649</v>
      </c>
      <c r="G577" s="70">
        <v>1000</v>
      </c>
      <c r="H577" s="76" t="str">
        <f>IF(Tabella43[[#This Row],[Consumi anno termico 2024-2025 '[smc']2]]&lt;200000,"inf. 200.000 smc")</f>
        <v>inf. 200.000 smc</v>
      </c>
    </row>
    <row r="578" spans="1:8" ht="17.25" x14ac:dyDescent="0.25">
      <c r="A578" s="70">
        <v>577</v>
      </c>
      <c r="B578" s="71" t="s">
        <v>655</v>
      </c>
      <c r="C578" s="72" t="s">
        <v>648</v>
      </c>
      <c r="D578" s="76" t="s">
        <v>2</v>
      </c>
      <c r="E578" s="74" t="s">
        <v>1531</v>
      </c>
      <c r="F578" s="75" t="s">
        <v>649</v>
      </c>
      <c r="G578" s="70">
        <v>1000</v>
      </c>
      <c r="H578" s="76" t="str">
        <f>IF(Tabella43[[#This Row],[Consumi anno termico 2024-2025 '[smc']2]]&lt;200000,"inf. 200.000 smc")</f>
        <v>inf. 200.000 smc</v>
      </c>
    </row>
    <row r="579" spans="1:8" ht="17.25" x14ac:dyDescent="0.25">
      <c r="A579" s="70">
        <v>578</v>
      </c>
      <c r="B579" s="71" t="s">
        <v>656</v>
      </c>
      <c r="C579" s="72" t="s">
        <v>648</v>
      </c>
      <c r="D579" s="76" t="s">
        <v>2</v>
      </c>
      <c r="E579" s="74" t="s">
        <v>1531</v>
      </c>
      <c r="F579" s="75" t="s">
        <v>649</v>
      </c>
      <c r="G579" s="70">
        <v>9470.4</v>
      </c>
      <c r="H579" s="76" t="str">
        <f>IF(Tabella43[[#This Row],[Consumi anno termico 2024-2025 '[smc']2]]&lt;200000,"inf. 200.000 smc")</f>
        <v>inf. 200.000 smc</v>
      </c>
    </row>
    <row r="580" spans="1:8" ht="17.25" x14ac:dyDescent="0.25">
      <c r="A580" s="70">
        <v>579</v>
      </c>
      <c r="B580" s="71" t="s">
        <v>657</v>
      </c>
      <c r="C580" s="72" t="s">
        <v>648</v>
      </c>
      <c r="D580" s="76" t="s">
        <v>2</v>
      </c>
      <c r="E580" s="74" t="s">
        <v>1531</v>
      </c>
      <c r="F580" s="75" t="s">
        <v>649</v>
      </c>
      <c r="G580" s="70">
        <v>1357.6</v>
      </c>
      <c r="H580" s="76" t="str">
        <f>IF(Tabella43[[#This Row],[Consumi anno termico 2024-2025 '[smc']2]]&lt;200000,"inf. 200.000 smc")</f>
        <v>inf. 200.000 smc</v>
      </c>
    </row>
    <row r="581" spans="1:8" ht="17.25" x14ac:dyDescent="0.25">
      <c r="A581" s="70">
        <v>580</v>
      </c>
      <c r="B581" s="71" t="s">
        <v>658</v>
      </c>
      <c r="C581" s="72" t="s">
        <v>648</v>
      </c>
      <c r="D581" s="76" t="s">
        <v>2</v>
      </c>
      <c r="E581" s="74" t="s">
        <v>1534</v>
      </c>
      <c r="F581" s="75" t="s">
        <v>649</v>
      </c>
      <c r="G581" s="70">
        <v>330.4</v>
      </c>
      <c r="H581" s="76" t="str">
        <f>IF(Tabella43[[#This Row],[Consumi anno termico 2024-2025 '[smc']2]]&lt;200000,"inf. 200.000 smc")</f>
        <v>inf. 200.000 smc</v>
      </c>
    </row>
    <row r="582" spans="1:8" ht="17.25" x14ac:dyDescent="0.25">
      <c r="A582" s="70">
        <v>581</v>
      </c>
      <c r="B582" s="71" t="s">
        <v>659</v>
      </c>
      <c r="C582" s="72" t="s">
        <v>648</v>
      </c>
      <c r="D582" s="76" t="s">
        <v>2</v>
      </c>
      <c r="E582" s="74" t="s">
        <v>1532</v>
      </c>
      <c r="F582" s="75" t="s">
        <v>649</v>
      </c>
      <c r="G582" s="70">
        <v>4825.6000000000004</v>
      </c>
      <c r="H582" s="76" t="str">
        <f>IF(Tabella43[[#This Row],[Consumi anno termico 2024-2025 '[smc']2]]&lt;200000,"inf. 200.000 smc")</f>
        <v>inf. 200.000 smc</v>
      </c>
    </row>
    <row r="583" spans="1:8" ht="17.25" x14ac:dyDescent="0.25">
      <c r="A583" s="70">
        <v>582</v>
      </c>
      <c r="B583" s="71" t="s">
        <v>660</v>
      </c>
      <c r="C583" s="72" t="s">
        <v>648</v>
      </c>
      <c r="D583" s="76" t="s">
        <v>2</v>
      </c>
      <c r="E583" s="74" t="s">
        <v>1532</v>
      </c>
      <c r="F583" s="75" t="s">
        <v>649</v>
      </c>
      <c r="G583" s="70">
        <v>2034.3296640000001</v>
      </c>
      <c r="H583" s="76" t="str">
        <f>IF(Tabella43[[#This Row],[Consumi anno termico 2024-2025 '[smc']2]]&lt;200000,"inf. 200.000 smc")</f>
        <v>inf. 200.000 smc</v>
      </c>
    </row>
    <row r="584" spans="1:8" ht="17.25" x14ac:dyDescent="0.25">
      <c r="A584" s="70">
        <v>583</v>
      </c>
      <c r="B584" s="71" t="s">
        <v>661</v>
      </c>
      <c r="C584" s="72" t="s">
        <v>662</v>
      </c>
      <c r="D584" s="76" t="s">
        <v>2</v>
      </c>
      <c r="E584" s="74" t="s">
        <v>1532</v>
      </c>
      <c r="F584" s="75" t="s">
        <v>649</v>
      </c>
      <c r="G584" s="70">
        <v>17297.599999999999</v>
      </c>
      <c r="H584" s="76" t="str">
        <f>IF(Tabella43[[#This Row],[Consumi anno termico 2024-2025 '[smc']2]]&lt;200000,"inf. 200.000 smc")</f>
        <v>inf. 200.000 smc</v>
      </c>
    </row>
    <row r="585" spans="1:8" ht="17.25" x14ac:dyDescent="0.25">
      <c r="A585" s="70">
        <v>584</v>
      </c>
      <c r="B585" s="71" t="s">
        <v>663</v>
      </c>
      <c r="C585" s="72" t="s">
        <v>662</v>
      </c>
      <c r="D585" s="76" t="s">
        <v>2</v>
      </c>
      <c r="E585" s="74" t="s">
        <v>1249</v>
      </c>
      <c r="F585" s="75" t="s">
        <v>86</v>
      </c>
      <c r="G585" s="70">
        <v>1000</v>
      </c>
      <c r="H585" s="76" t="str">
        <f>IF(Tabella43[[#This Row],[Consumi anno termico 2024-2025 '[smc']2]]&lt;200000,"inf. 200.000 smc")</f>
        <v>inf. 200.000 smc</v>
      </c>
    </row>
    <row r="586" spans="1:8" ht="17.25" x14ac:dyDescent="0.25">
      <c r="A586" s="70">
        <v>585</v>
      </c>
      <c r="B586" s="71" t="s">
        <v>664</v>
      </c>
      <c r="C586" s="72" t="s">
        <v>662</v>
      </c>
      <c r="D586" s="76" t="s">
        <v>2</v>
      </c>
      <c r="E586" s="74" t="s">
        <v>1249</v>
      </c>
      <c r="F586" s="75" t="s">
        <v>86</v>
      </c>
      <c r="G586" s="70">
        <v>2000</v>
      </c>
      <c r="H586" s="76" t="str">
        <f>IF(Tabella43[[#This Row],[Consumi anno termico 2024-2025 '[smc']2]]&lt;200000,"inf. 200.000 smc")</f>
        <v>inf. 200.000 smc</v>
      </c>
    </row>
    <row r="587" spans="1:8" ht="17.25" x14ac:dyDescent="0.25">
      <c r="A587" s="70">
        <v>586</v>
      </c>
      <c r="B587" s="71" t="s">
        <v>665</v>
      </c>
      <c r="C587" s="72" t="s">
        <v>662</v>
      </c>
      <c r="D587" s="76" t="s">
        <v>2</v>
      </c>
      <c r="E587" s="74" t="s">
        <v>1538</v>
      </c>
      <c r="F587" s="75" t="s">
        <v>86</v>
      </c>
      <c r="G587" s="70">
        <v>2327.3834888000001</v>
      </c>
      <c r="H587" s="76" t="str">
        <f>IF(Tabella43[[#This Row],[Consumi anno termico 2024-2025 '[smc']2]]&lt;200000,"inf. 200.000 smc")</f>
        <v>inf. 200.000 smc</v>
      </c>
    </row>
    <row r="588" spans="1:8" ht="17.25" x14ac:dyDescent="0.25">
      <c r="A588" s="70">
        <v>587</v>
      </c>
      <c r="B588" s="71" t="s">
        <v>666</v>
      </c>
      <c r="C588" s="72" t="s">
        <v>662</v>
      </c>
      <c r="D588" s="76" t="s">
        <v>2</v>
      </c>
      <c r="E588" s="74" t="s">
        <v>1538</v>
      </c>
      <c r="F588" s="75" t="s">
        <v>86</v>
      </c>
      <c r="G588" s="70">
        <v>1956</v>
      </c>
      <c r="H588" s="76" t="str">
        <f>IF(Tabella43[[#This Row],[Consumi anno termico 2024-2025 '[smc']2]]&lt;200000,"inf. 200.000 smc")</f>
        <v>inf. 200.000 smc</v>
      </c>
    </row>
    <row r="589" spans="1:8" ht="17.25" x14ac:dyDescent="0.25">
      <c r="A589" s="70">
        <v>588</v>
      </c>
      <c r="B589" s="71" t="s">
        <v>667</v>
      </c>
      <c r="C589" s="72" t="s">
        <v>662</v>
      </c>
      <c r="D589" s="76" t="s">
        <v>2</v>
      </c>
      <c r="E589" s="74" t="s">
        <v>1539</v>
      </c>
      <c r="F589" s="75" t="s">
        <v>86</v>
      </c>
      <c r="G589" s="70">
        <v>18705.599999999999</v>
      </c>
      <c r="H589" s="76" t="str">
        <f>IF(Tabella43[[#This Row],[Consumi anno termico 2024-2025 '[smc']2]]&lt;200000,"inf. 200.000 smc")</f>
        <v>inf. 200.000 smc</v>
      </c>
    </row>
    <row r="590" spans="1:8" ht="17.25" x14ac:dyDescent="0.25">
      <c r="A590" s="70">
        <v>589</v>
      </c>
      <c r="B590" s="71" t="s">
        <v>668</v>
      </c>
      <c r="C590" s="72" t="s">
        <v>662</v>
      </c>
      <c r="D590" s="76" t="s">
        <v>2</v>
      </c>
      <c r="E590" s="74" t="s">
        <v>1249</v>
      </c>
      <c r="F590" s="75" t="s">
        <v>86</v>
      </c>
      <c r="G590" s="70">
        <v>1909.6</v>
      </c>
      <c r="H590" s="76" t="str">
        <f>IF(Tabella43[[#This Row],[Consumi anno termico 2024-2025 '[smc']2]]&lt;200000,"inf. 200.000 smc")</f>
        <v>inf. 200.000 smc</v>
      </c>
    </row>
    <row r="591" spans="1:8" ht="17.25" x14ac:dyDescent="0.25">
      <c r="A591" s="70">
        <v>590</v>
      </c>
      <c r="B591" s="71" t="s">
        <v>669</v>
      </c>
      <c r="C591" s="72" t="s">
        <v>662</v>
      </c>
      <c r="D591" s="76" t="s">
        <v>2</v>
      </c>
      <c r="E591" s="74" t="s">
        <v>1540</v>
      </c>
      <c r="F591" s="75" t="s">
        <v>86</v>
      </c>
      <c r="G591" s="70">
        <v>1000</v>
      </c>
      <c r="H591" s="76" t="str">
        <f>IF(Tabella43[[#This Row],[Consumi anno termico 2024-2025 '[smc']2]]&lt;200000,"inf. 200.000 smc")</f>
        <v>inf. 200.000 smc</v>
      </c>
    </row>
    <row r="592" spans="1:8" ht="17.25" x14ac:dyDescent="0.25">
      <c r="A592" s="70">
        <v>591</v>
      </c>
      <c r="B592" s="71" t="s">
        <v>670</v>
      </c>
      <c r="C592" s="72" t="s">
        <v>662</v>
      </c>
      <c r="D592" s="76" t="s">
        <v>2</v>
      </c>
      <c r="E592" s="74" t="s">
        <v>1249</v>
      </c>
      <c r="F592" s="75" t="s">
        <v>86</v>
      </c>
      <c r="G592" s="70">
        <v>1000</v>
      </c>
      <c r="H592" s="76" t="str">
        <f>IF(Tabella43[[#This Row],[Consumi anno termico 2024-2025 '[smc']2]]&lt;200000,"inf. 200.000 smc")</f>
        <v>inf. 200.000 smc</v>
      </c>
    </row>
    <row r="593" spans="1:8" ht="17.25" x14ac:dyDescent="0.25">
      <c r="A593" s="70">
        <v>592</v>
      </c>
      <c r="B593" s="71" t="s">
        <v>671</v>
      </c>
      <c r="C593" s="72" t="s">
        <v>662</v>
      </c>
      <c r="D593" s="76" t="s">
        <v>2</v>
      </c>
      <c r="E593" s="74" t="s">
        <v>1536</v>
      </c>
      <c r="F593" s="75" t="s">
        <v>86</v>
      </c>
      <c r="G593" s="70">
        <v>17070.4735936</v>
      </c>
      <c r="H593" s="76" t="str">
        <f>IF(Tabella43[[#This Row],[Consumi anno termico 2024-2025 '[smc']2]]&lt;200000,"inf. 200.000 smc")</f>
        <v>inf. 200.000 smc</v>
      </c>
    </row>
    <row r="594" spans="1:8" ht="17.25" x14ac:dyDescent="0.25">
      <c r="A594" s="70">
        <v>593</v>
      </c>
      <c r="B594" s="71" t="s">
        <v>672</v>
      </c>
      <c r="C594" s="72" t="s">
        <v>662</v>
      </c>
      <c r="D594" s="76" t="s">
        <v>2</v>
      </c>
      <c r="E594" s="74" t="s">
        <v>1537</v>
      </c>
      <c r="F594" s="75" t="s">
        <v>86</v>
      </c>
      <c r="G594" s="70">
        <v>592.3781712</v>
      </c>
      <c r="H594" s="76" t="str">
        <f>IF(Tabella43[[#This Row],[Consumi anno termico 2024-2025 '[smc']2]]&lt;200000,"inf. 200.000 smc")</f>
        <v>inf. 200.000 smc</v>
      </c>
    </row>
    <row r="595" spans="1:8" ht="17.25" x14ac:dyDescent="0.25">
      <c r="A595" s="70">
        <v>594</v>
      </c>
      <c r="B595" s="71" t="s">
        <v>673</v>
      </c>
      <c r="C595" s="72" t="s">
        <v>674</v>
      </c>
      <c r="D595" s="76" t="s">
        <v>2</v>
      </c>
      <c r="E595" s="74" t="s">
        <v>1536</v>
      </c>
      <c r="F595" s="75" t="s">
        <v>86</v>
      </c>
      <c r="G595" s="70">
        <v>9972</v>
      </c>
      <c r="H595" s="76" t="str">
        <f>IF(Tabella43[[#This Row],[Consumi anno termico 2024-2025 '[smc']2]]&lt;200000,"inf. 200.000 smc")</f>
        <v>inf. 200.000 smc</v>
      </c>
    </row>
    <row r="596" spans="1:8" ht="17.25" x14ac:dyDescent="0.25">
      <c r="A596" s="70">
        <v>595</v>
      </c>
      <c r="B596" s="71" t="s">
        <v>675</v>
      </c>
      <c r="C596" s="72" t="s">
        <v>674</v>
      </c>
      <c r="D596" s="76" t="s">
        <v>2</v>
      </c>
      <c r="E596" s="74" t="s">
        <v>1308</v>
      </c>
      <c r="F596" s="75" t="s">
        <v>252</v>
      </c>
      <c r="G596" s="70">
        <v>3000</v>
      </c>
      <c r="H596" s="76" t="str">
        <f>IF(Tabella43[[#This Row],[Consumi anno termico 2024-2025 '[smc']2]]&lt;200000,"inf. 200.000 smc")</f>
        <v>inf. 200.000 smc</v>
      </c>
    </row>
    <row r="597" spans="1:8" ht="17.25" x14ac:dyDescent="0.25">
      <c r="A597" s="70">
        <v>596</v>
      </c>
      <c r="B597" s="71" t="s">
        <v>676</v>
      </c>
      <c r="C597" s="72" t="s">
        <v>674</v>
      </c>
      <c r="D597" s="76" t="s">
        <v>2</v>
      </c>
      <c r="E597" s="74" t="s">
        <v>1544</v>
      </c>
      <c r="F597" s="75" t="s">
        <v>252</v>
      </c>
      <c r="G597" s="70">
        <v>3356</v>
      </c>
      <c r="H597" s="76" t="str">
        <f>IF(Tabella43[[#This Row],[Consumi anno termico 2024-2025 '[smc']2]]&lt;200000,"inf. 200.000 smc")</f>
        <v>inf. 200.000 smc</v>
      </c>
    </row>
    <row r="598" spans="1:8" ht="17.25" x14ac:dyDescent="0.25">
      <c r="A598" s="70">
        <v>597</v>
      </c>
      <c r="B598" s="71" t="s">
        <v>677</v>
      </c>
      <c r="C598" s="72" t="s">
        <v>674</v>
      </c>
      <c r="D598" s="76" t="s">
        <v>2</v>
      </c>
      <c r="E598" s="74" t="s">
        <v>1545</v>
      </c>
      <c r="F598" s="75" t="s">
        <v>252</v>
      </c>
      <c r="G598" s="70">
        <v>68460.283392800004</v>
      </c>
      <c r="H598" s="76" t="str">
        <f>IF(Tabella43[[#This Row],[Consumi anno termico 2024-2025 '[smc']2]]&lt;200000,"inf. 200.000 smc")</f>
        <v>inf. 200.000 smc</v>
      </c>
    </row>
    <row r="599" spans="1:8" ht="17.25" x14ac:dyDescent="0.25">
      <c r="A599" s="70">
        <v>598</v>
      </c>
      <c r="B599" s="71" t="s">
        <v>678</v>
      </c>
      <c r="C599" s="72" t="s">
        <v>674</v>
      </c>
      <c r="D599" s="76" t="s">
        <v>2</v>
      </c>
      <c r="E599" s="74" t="s">
        <v>1541</v>
      </c>
      <c r="F599" s="75" t="s">
        <v>252</v>
      </c>
      <c r="G599" s="70">
        <v>1017.9602368</v>
      </c>
      <c r="H599" s="76" t="str">
        <f>IF(Tabella43[[#This Row],[Consumi anno termico 2024-2025 '[smc']2]]&lt;200000,"inf. 200.000 smc")</f>
        <v>inf. 200.000 smc</v>
      </c>
    </row>
    <row r="600" spans="1:8" ht="17.25" x14ac:dyDescent="0.25">
      <c r="A600" s="70">
        <v>599</v>
      </c>
      <c r="B600" s="71" t="s">
        <v>679</v>
      </c>
      <c r="C600" s="72" t="s">
        <v>674</v>
      </c>
      <c r="D600" s="76" t="s">
        <v>2</v>
      </c>
      <c r="E600" s="74" t="s">
        <v>1542</v>
      </c>
      <c r="F600" s="75" t="s">
        <v>252</v>
      </c>
      <c r="G600" s="70">
        <v>1591.9380687999999</v>
      </c>
      <c r="H600" s="76" t="str">
        <f>IF(Tabella43[[#This Row],[Consumi anno termico 2024-2025 '[smc']2]]&lt;200000,"inf. 200.000 smc")</f>
        <v>inf. 200.000 smc</v>
      </c>
    </row>
    <row r="601" spans="1:8" ht="17.25" x14ac:dyDescent="0.25">
      <c r="A601" s="70">
        <v>600</v>
      </c>
      <c r="B601" s="71" t="s">
        <v>680</v>
      </c>
      <c r="C601" s="72" t="s">
        <v>674</v>
      </c>
      <c r="D601" s="76" t="s">
        <v>2</v>
      </c>
      <c r="E601" s="74" t="s">
        <v>1542</v>
      </c>
      <c r="F601" s="75" t="s">
        <v>252</v>
      </c>
      <c r="G601" s="70">
        <v>7174.6285295999996</v>
      </c>
      <c r="H601" s="76" t="str">
        <f>IF(Tabella43[[#This Row],[Consumi anno termico 2024-2025 '[smc']2]]&lt;200000,"inf. 200.000 smc")</f>
        <v>inf. 200.000 smc</v>
      </c>
    </row>
    <row r="602" spans="1:8" ht="17.25" x14ac:dyDescent="0.25">
      <c r="A602" s="70">
        <v>601</v>
      </c>
      <c r="B602" s="71" t="s">
        <v>681</v>
      </c>
      <c r="C602" s="72" t="s">
        <v>674</v>
      </c>
      <c r="D602" s="76" t="s">
        <v>2</v>
      </c>
      <c r="E602" s="74" t="s">
        <v>1548</v>
      </c>
      <c r="F602" s="75" t="s">
        <v>252</v>
      </c>
      <c r="G602" s="70">
        <v>5000</v>
      </c>
      <c r="H602" s="76" t="str">
        <f>IF(Tabella43[[#This Row],[Consumi anno termico 2024-2025 '[smc']2]]&lt;200000,"inf. 200.000 smc")</f>
        <v>inf. 200.000 smc</v>
      </c>
    </row>
    <row r="603" spans="1:8" ht="17.25" x14ac:dyDescent="0.25">
      <c r="A603" s="70">
        <v>602</v>
      </c>
      <c r="B603" s="71" t="s">
        <v>682</v>
      </c>
      <c r="C603" s="72" t="s">
        <v>674</v>
      </c>
      <c r="D603" s="76" t="s">
        <v>2</v>
      </c>
      <c r="E603" s="74" t="s">
        <v>1543</v>
      </c>
      <c r="F603" s="75" t="s">
        <v>252</v>
      </c>
      <c r="G603" s="70">
        <v>3768.8</v>
      </c>
      <c r="H603" s="76" t="str">
        <f>IF(Tabella43[[#This Row],[Consumi anno termico 2024-2025 '[smc']2]]&lt;200000,"inf. 200.000 smc")</f>
        <v>inf. 200.000 smc</v>
      </c>
    </row>
    <row r="604" spans="1:8" ht="17.25" x14ac:dyDescent="0.25">
      <c r="A604" s="70">
        <v>603</v>
      </c>
      <c r="B604" s="71" t="s">
        <v>683</v>
      </c>
      <c r="C604" s="72" t="s">
        <v>674</v>
      </c>
      <c r="D604" s="76" t="s">
        <v>2</v>
      </c>
      <c r="E604" s="74" t="s">
        <v>1549</v>
      </c>
      <c r="F604" s="75" t="s">
        <v>252</v>
      </c>
      <c r="G604" s="70">
        <v>10914.400029599999</v>
      </c>
      <c r="H604" s="76" t="str">
        <f>IF(Tabella43[[#This Row],[Consumi anno termico 2024-2025 '[smc']2]]&lt;200000,"inf. 200.000 smc")</f>
        <v>inf. 200.000 smc</v>
      </c>
    </row>
    <row r="605" spans="1:8" ht="17.25" x14ac:dyDescent="0.25">
      <c r="A605" s="70">
        <v>604</v>
      </c>
      <c r="B605" s="71" t="s">
        <v>684</v>
      </c>
      <c r="C605" s="72" t="s">
        <v>674</v>
      </c>
      <c r="D605" s="76" t="s">
        <v>2</v>
      </c>
      <c r="E605" s="74" t="s">
        <v>255</v>
      </c>
      <c r="F605" s="75" t="s">
        <v>252</v>
      </c>
      <c r="G605" s="70">
        <v>5409.6</v>
      </c>
      <c r="H605" s="76" t="str">
        <f>IF(Tabella43[[#This Row],[Consumi anno termico 2024-2025 '[smc']2]]&lt;200000,"inf. 200.000 smc")</f>
        <v>inf. 200.000 smc</v>
      </c>
    </row>
    <row r="606" spans="1:8" ht="17.25" x14ac:dyDescent="0.25">
      <c r="A606" s="70">
        <v>605</v>
      </c>
      <c r="B606" s="71" t="s">
        <v>685</v>
      </c>
      <c r="C606" s="72" t="s">
        <v>674</v>
      </c>
      <c r="D606" s="76" t="s">
        <v>2</v>
      </c>
      <c r="E606" s="74" t="s">
        <v>1240</v>
      </c>
      <c r="F606" s="75" t="s">
        <v>252</v>
      </c>
      <c r="G606" s="70">
        <v>5520</v>
      </c>
      <c r="H606" s="76" t="str">
        <f>IF(Tabella43[[#This Row],[Consumi anno termico 2024-2025 '[smc']2]]&lt;200000,"inf. 200.000 smc")</f>
        <v>inf. 200.000 smc</v>
      </c>
    </row>
    <row r="607" spans="1:8" ht="17.25" x14ac:dyDescent="0.25">
      <c r="A607" s="70">
        <v>606</v>
      </c>
      <c r="B607" s="71" t="s">
        <v>686</v>
      </c>
      <c r="C607" s="72" t="s">
        <v>674</v>
      </c>
      <c r="D607" s="76" t="s">
        <v>2</v>
      </c>
      <c r="E607" s="74" t="s">
        <v>1546</v>
      </c>
      <c r="F607" s="75" t="s">
        <v>252</v>
      </c>
      <c r="G607" s="70">
        <v>4000</v>
      </c>
      <c r="H607" s="76" t="str">
        <f>IF(Tabella43[[#This Row],[Consumi anno termico 2024-2025 '[smc']2]]&lt;200000,"inf. 200.000 smc")</f>
        <v>inf. 200.000 smc</v>
      </c>
    </row>
    <row r="608" spans="1:8" ht="17.25" x14ac:dyDescent="0.25">
      <c r="A608" s="70">
        <v>607</v>
      </c>
      <c r="B608" s="71" t="s">
        <v>687</v>
      </c>
      <c r="C608" s="72" t="s">
        <v>674</v>
      </c>
      <c r="D608" s="76" t="s">
        <v>2</v>
      </c>
      <c r="E608" s="74" t="s">
        <v>1249</v>
      </c>
      <c r="F608" s="75" t="s">
        <v>252</v>
      </c>
      <c r="G608" s="70">
        <v>804.11637760000008</v>
      </c>
      <c r="H608" s="76" t="str">
        <f>IF(Tabella43[[#This Row],[Consumi anno termico 2024-2025 '[smc']2]]&lt;200000,"inf. 200.000 smc")</f>
        <v>inf. 200.000 smc</v>
      </c>
    </row>
    <row r="609" spans="1:8" ht="17.25" x14ac:dyDescent="0.25">
      <c r="A609" s="70">
        <v>608</v>
      </c>
      <c r="B609" s="71" t="s">
        <v>1095</v>
      </c>
      <c r="C609" s="72" t="s">
        <v>674</v>
      </c>
      <c r="D609" s="76" t="s">
        <v>2</v>
      </c>
      <c r="E609" s="74" t="s">
        <v>1547</v>
      </c>
      <c r="F609" s="75" t="s">
        <v>252</v>
      </c>
      <c r="G609" s="70">
        <v>1646.8192816000001</v>
      </c>
      <c r="H609" s="76" t="str">
        <f>IF(Tabella43[[#This Row],[Consumi anno termico 2024-2025 '[smc']2]]&lt;200000,"inf. 200.000 smc")</f>
        <v>inf. 200.000 smc</v>
      </c>
    </row>
    <row r="610" spans="1:8" ht="17.25" x14ac:dyDescent="0.25">
      <c r="A610" s="70">
        <v>609</v>
      </c>
      <c r="B610" s="71" t="s">
        <v>688</v>
      </c>
      <c r="C610" s="72" t="s">
        <v>674</v>
      </c>
      <c r="D610" s="76" t="s">
        <v>2</v>
      </c>
      <c r="E610" s="74" t="s">
        <v>1550</v>
      </c>
      <c r="F610" s="75" t="s">
        <v>252</v>
      </c>
      <c r="G610" s="70">
        <v>3010.0000175999999</v>
      </c>
      <c r="H610" s="76" t="str">
        <f>IF(Tabella43[[#This Row],[Consumi anno termico 2024-2025 '[smc']2]]&lt;200000,"inf. 200.000 smc")</f>
        <v>inf. 200.000 smc</v>
      </c>
    </row>
    <row r="611" spans="1:8" ht="17.25" x14ac:dyDescent="0.25">
      <c r="A611" s="70">
        <v>610</v>
      </c>
      <c r="B611" s="71" t="s">
        <v>689</v>
      </c>
      <c r="C611" s="72" t="s">
        <v>674</v>
      </c>
      <c r="D611" s="76" t="s">
        <v>2</v>
      </c>
      <c r="E611" s="74" t="s">
        <v>1326</v>
      </c>
      <c r="F611" s="75" t="s">
        <v>252</v>
      </c>
      <c r="G611" s="70">
        <v>2500</v>
      </c>
      <c r="H611" s="76" t="str">
        <f>IF(Tabella43[[#This Row],[Consumi anno termico 2024-2025 '[smc']2]]&lt;200000,"inf. 200.000 smc")</f>
        <v>inf. 200.000 smc</v>
      </c>
    </row>
    <row r="612" spans="1:8" ht="17.25" x14ac:dyDescent="0.25">
      <c r="A612" s="70">
        <v>611</v>
      </c>
      <c r="B612" s="71" t="s">
        <v>701</v>
      </c>
      <c r="C612" s="72" t="s">
        <v>1181</v>
      </c>
      <c r="D612" s="76" t="s">
        <v>0</v>
      </c>
      <c r="E612" s="74" t="s">
        <v>1308</v>
      </c>
      <c r="F612" s="75" t="s">
        <v>252</v>
      </c>
      <c r="G612" s="70">
        <v>8200</v>
      </c>
      <c r="H612" s="76" t="str">
        <f>IF(Tabella43[[#This Row],[Consumi anno termico 2024-2025 '[smc']2]]&lt;200000,"inf. 200.000 smc")</f>
        <v>inf. 200.000 smc</v>
      </c>
    </row>
    <row r="613" spans="1:8" ht="17.25" x14ac:dyDescent="0.25">
      <c r="A613" s="70">
        <v>612</v>
      </c>
      <c r="B613" s="71" t="s">
        <v>702</v>
      </c>
      <c r="C613" s="72" t="s">
        <v>1181</v>
      </c>
      <c r="D613" s="76" t="s">
        <v>0</v>
      </c>
      <c r="E613" s="74" t="s">
        <v>1552</v>
      </c>
      <c r="F613" s="75" t="s">
        <v>48</v>
      </c>
      <c r="G613" s="70">
        <v>4514.3999999999996</v>
      </c>
      <c r="H613" s="76" t="str">
        <f>IF(Tabella43[[#This Row],[Consumi anno termico 2024-2025 '[smc']2]]&lt;200000,"inf. 200.000 smc")</f>
        <v>inf. 200.000 smc</v>
      </c>
    </row>
    <row r="614" spans="1:8" ht="17.25" x14ac:dyDescent="0.25">
      <c r="A614" s="70">
        <v>613</v>
      </c>
      <c r="B614" s="71" t="s">
        <v>705</v>
      </c>
      <c r="C614" s="72" t="s">
        <v>1181</v>
      </c>
      <c r="D614" s="76" t="s">
        <v>0</v>
      </c>
      <c r="E614" s="74" t="s">
        <v>1551</v>
      </c>
      <c r="F614" s="75" t="s">
        <v>48</v>
      </c>
      <c r="G614" s="70">
        <v>4514.3999999999996</v>
      </c>
      <c r="H614" s="76" t="str">
        <f>IF(Tabella43[[#This Row],[Consumi anno termico 2024-2025 '[smc']2]]&lt;200000,"inf. 200.000 smc")</f>
        <v>inf. 200.000 smc</v>
      </c>
    </row>
    <row r="615" spans="1:8" ht="17.25" x14ac:dyDescent="0.25">
      <c r="A615" s="70">
        <v>614</v>
      </c>
      <c r="B615" s="71" t="s">
        <v>698</v>
      </c>
      <c r="C615" s="72" t="s">
        <v>1166</v>
      </c>
      <c r="D615" s="76" t="s">
        <v>0</v>
      </c>
      <c r="E615" s="74" t="s">
        <v>1552</v>
      </c>
      <c r="F615" s="75" t="s">
        <v>48</v>
      </c>
      <c r="G615" s="70">
        <v>12137.6</v>
      </c>
      <c r="H615" s="76" t="str">
        <f>IF(Tabella43[[#This Row],[Consumi anno termico 2024-2025 '[smc']2]]&lt;200000,"inf. 200.000 smc")</f>
        <v>inf. 200.000 smc</v>
      </c>
    </row>
    <row r="616" spans="1:8" ht="17.25" x14ac:dyDescent="0.25">
      <c r="A616" s="70">
        <v>615</v>
      </c>
      <c r="B616" s="71" t="s">
        <v>699</v>
      </c>
      <c r="C616" s="72" t="s">
        <v>1166</v>
      </c>
      <c r="D616" s="76" t="s">
        <v>0</v>
      </c>
      <c r="E616" s="74" t="s">
        <v>1249</v>
      </c>
      <c r="F616" s="75" t="s">
        <v>123</v>
      </c>
      <c r="G616" s="70">
        <v>6733.6</v>
      </c>
      <c r="H616" s="76" t="str">
        <f>IF(Tabella43[[#This Row],[Consumi anno termico 2024-2025 '[smc']2]]&lt;200000,"inf. 200.000 smc")</f>
        <v>inf. 200.000 smc</v>
      </c>
    </row>
    <row r="617" spans="1:8" ht="17.25" x14ac:dyDescent="0.25">
      <c r="A617" s="70">
        <v>649</v>
      </c>
      <c r="B617" s="71" t="s">
        <v>706</v>
      </c>
      <c r="C617" s="72" t="s">
        <v>707</v>
      </c>
      <c r="D617" s="76" t="s">
        <v>1592</v>
      </c>
      <c r="E617" s="74" t="s">
        <v>1538</v>
      </c>
      <c r="F617" s="75" t="s">
        <v>86</v>
      </c>
      <c r="G617" s="70">
        <v>37924.800000000003</v>
      </c>
      <c r="H617" s="76" t="str">
        <f>IF(Tabella43[[#This Row],[Consumi anno termico 2024-2025 '[smc']2]]&lt;200000,"inf. 200.000 smc")</f>
        <v>inf. 200.000 smc</v>
      </c>
    </row>
    <row r="618" spans="1:8" ht="17.25" x14ac:dyDescent="0.25">
      <c r="A618" s="70">
        <v>650</v>
      </c>
      <c r="B618" s="71" t="s">
        <v>708</v>
      </c>
      <c r="C618" s="72" t="s">
        <v>707</v>
      </c>
      <c r="D618" s="76" t="s">
        <v>1592</v>
      </c>
      <c r="E618" s="74" t="s">
        <v>1583</v>
      </c>
      <c r="F618" s="75" t="s">
        <v>123</v>
      </c>
      <c r="G618" s="70">
        <v>1860</v>
      </c>
      <c r="H618" s="76" t="str">
        <f>IF(Tabella43[[#This Row],[Consumi anno termico 2024-2025 '[smc']2]]&lt;200000,"inf. 200.000 smc")</f>
        <v>inf. 200.000 smc</v>
      </c>
    </row>
    <row r="619" spans="1:8" ht="17.25" x14ac:dyDescent="0.25">
      <c r="A619" s="70">
        <v>651</v>
      </c>
      <c r="B619" s="71" t="s">
        <v>709</v>
      </c>
      <c r="C619" s="72" t="s">
        <v>707</v>
      </c>
      <c r="D619" s="76" t="s">
        <v>1592</v>
      </c>
      <c r="E619" s="74" t="s">
        <v>1553</v>
      </c>
      <c r="F619" s="75" t="s">
        <v>123</v>
      </c>
      <c r="G619" s="70">
        <v>5535.2</v>
      </c>
      <c r="H619" s="76" t="str">
        <f>IF(Tabella43[[#This Row],[Consumi anno termico 2024-2025 '[smc']2]]&lt;200000,"inf. 200.000 smc")</f>
        <v>inf. 200.000 smc</v>
      </c>
    </row>
    <row r="620" spans="1:8" ht="17.25" x14ac:dyDescent="0.25">
      <c r="A620" s="70">
        <v>652</v>
      </c>
      <c r="B620" s="71" t="s">
        <v>710</v>
      </c>
      <c r="C620" s="72" t="s">
        <v>707</v>
      </c>
      <c r="D620" s="76" t="s">
        <v>1592</v>
      </c>
      <c r="E620" s="74" t="s">
        <v>1557</v>
      </c>
      <c r="F620" s="75" t="s">
        <v>125</v>
      </c>
      <c r="G620" s="70">
        <v>47256</v>
      </c>
      <c r="H620" s="76" t="str">
        <f>IF(Tabella43[[#This Row],[Consumi anno termico 2024-2025 '[smc']2]]&lt;200000,"inf. 200.000 smc")</f>
        <v>inf. 200.000 smc</v>
      </c>
    </row>
    <row r="621" spans="1:8" ht="17.25" x14ac:dyDescent="0.25">
      <c r="A621" s="70">
        <v>653</v>
      </c>
      <c r="B621" s="71" t="s">
        <v>711</v>
      </c>
      <c r="C621" s="72" t="s">
        <v>707</v>
      </c>
      <c r="D621" s="76" t="s">
        <v>1592</v>
      </c>
      <c r="E621" s="74" t="s">
        <v>1554</v>
      </c>
      <c r="F621" s="75" t="s">
        <v>40</v>
      </c>
      <c r="G621" s="70">
        <v>933.78902400000027</v>
      </c>
      <c r="H621" s="76" t="str">
        <f>IF(Tabella43[[#This Row],[Consumi anno termico 2024-2025 '[smc']2]]&lt;200000,"inf. 200.000 smc")</f>
        <v>inf. 200.000 smc</v>
      </c>
    </row>
    <row r="622" spans="1:8" ht="17.25" x14ac:dyDescent="0.25">
      <c r="A622" s="70">
        <v>654</v>
      </c>
      <c r="B622" s="71" t="s">
        <v>712</v>
      </c>
      <c r="C622" s="72" t="s">
        <v>707</v>
      </c>
      <c r="D622" s="76" t="s">
        <v>1592</v>
      </c>
      <c r="E622" s="74" t="s">
        <v>1556</v>
      </c>
      <c r="F622" s="75" t="s">
        <v>40</v>
      </c>
      <c r="G622" s="70">
        <v>340.56379200000003</v>
      </c>
      <c r="H622" s="76" t="str">
        <f>IF(Tabella43[[#This Row],[Consumi anno termico 2024-2025 '[smc']2]]&lt;200000,"inf. 200.000 smc")</f>
        <v>inf. 200.000 smc</v>
      </c>
    </row>
    <row r="623" spans="1:8" ht="17.25" x14ac:dyDescent="0.25">
      <c r="A623" s="70">
        <v>655</v>
      </c>
      <c r="B623" s="71" t="s">
        <v>713</v>
      </c>
      <c r="C623" s="72" t="s">
        <v>707</v>
      </c>
      <c r="D623" s="76" t="s">
        <v>1592</v>
      </c>
      <c r="E623" s="74" t="s">
        <v>1555</v>
      </c>
      <c r="F623" s="75" t="s">
        <v>40</v>
      </c>
      <c r="G623" s="70">
        <v>1754.1893808</v>
      </c>
      <c r="H623" s="76" t="str">
        <f>IF(Tabella43[[#This Row],[Consumi anno termico 2024-2025 '[smc']2]]&lt;200000,"inf. 200.000 smc")</f>
        <v>inf. 200.000 smc</v>
      </c>
    </row>
    <row r="624" spans="1:8" ht="17.25" x14ac:dyDescent="0.25">
      <c r="A624" s="70">
        <v>656</v>
      </c>
      <c r="B624" s="71" t="s">
        <v>714</v>
      </c>
      <c r="C624" s="72" t="s">
        <v>707</v>
      </c>
      <c r="D624" s="76" t="s">
        <v>1592</v>
      </c>
      <c r="E624" s="74" t="s">
        <v>1306</v>
      </c>
      <c r="F624" s="75" t="s">
        <v>40</v>
      </c>
      <c r="G624" s="70">
        <v>2464.9065823999999</v>
      </c>
      <c r="H624" s="76" t="str">
        <f>IF(Tabella43[[#This Row],[Consumi anno termico 2024-2025 '[smc']2]]&lt;200000,"inf. 200.000 smc")</f>
        <v>inf. 200.000 smc</v>
      </c>
    </row>
    <row r="625" spans="1:8" ht="17.25" x14ac:dyDescent="0.25">
      <c r="A625" s="70">
        <v>657</v>
      </c>
      <c r="B625" s="71" t="s">
        <v>715</v>
      </c>
      <c r="C625" s="72" t="s">
        <v>707</v>
      </c>
      <c r="D625" s="76" t="s">
        <v>1592</v>
      </c>
      <c r="E625" s="74" t="s">
        <v>1306</v>
      </c>
      <c r="F625" s="75" t="s">
        <v>40</v>
      </c>
      <c r="G625" s="70">
        <v>33415.199999999997</v>
      </c>
      <c r="H625" s="76" t="str">
        <f>IF(Tabella43[[#This Row],[Consumi anno termico 2024-2025 '[smc']2]]&lt;200000,"inf. 200.000 smc")</f>
        <v>inf. 200.000 smc</v>
      </c>
    </row>
    <row r="626" spans="1:8" ht="17.25" x14ac:dyDescent="0.25">
      <c r="A626" s="70">
        <v>658</v>
      </c>
      <c r="B626" s="71" t="s">
        <v>716</v>
      </c>
      <c r="C626" s="72" t="s">
        <v>707</v>
      </c>
      <c r="D626" s="76" t="s">
        <v>1592</v>
      </c>
      <c r="E626" s="74" t="s">
        <v>1492</v>
      </c>
      <c r="F626" s="75" t="s">
        <v>40</v>
      </c>
      <c r="G626" s="70">
        <v>23636.799999999999</v>
      </c>
      <c r="H626" s="76" t="str">
        <f>IF(Tabella43[[#This Row],[Consumi anno termico 2024-2025 '[smc']2]]&lt;200000,"inf. 200.000 smc")</f>
        <v>inf. 200.000 smc</v>
      </c>
    </row>
    <row r="627" spans="1:8" ht="17.25" x14ac:dyDescent="0.25">
      <c r="A627" s="70">
        <v>659</v>
      </c>
      <c r="B627" s="71" t="s">
        <v>717</v>
      </c>
      <c r="C627" s="72" t="s">
        <v>707</v>
      </c>
      <c r="D627" s="76" t="s">
        <v>1592</v>
      </c>
      <c r="E627" s="74" t="s">
        <v>1472</v>
      </c>
      <c r="F627" s="75" t="s">
        <v>40</v>
      </c>
      <c r="G627" s="70">
        <v>14735.2</v>
      </c>
      <c r="H627" s="76" t="str">
        <f>IF(Tabella43[[#This Row],[Consumi anno termico 2024-2025 '[smc']2]]&lt;200000,"inf. 200.000 smc")</f>
        <v>inf. 200.000 smc</v>
      </c>
    </row>
    <row r="628" spans="1:8" ht="17.25" x14ac:dyDescent="0.25">
      <c r="A628" s="70">
        <v>660</v>
      </c>
      <c r="B628" s="71" t="s">
        <v>718</v>
      </c>
      <c r="C628" s="72" t="s">
        <v>707</v>
      </c>
      <c r="D628" s="76" t="s">
        <v>1592</v>
      </c>
      <c r="E628" s="74" t="s">
        <v>1494</v>
      </c>
      <c r="F628" s="75" t="s">
        <v>40</v>
      </c>
      <c r="G628" s="70">
        <v>24760.799999999999</v>
      </c>
      <c r="H628" s="76" t="str">
        <f>IF(Tabella43[[#This Row],[Consumi anno termico 2024-2025 '[smc']2]]&lt;200000,"inf. 200.000 smc")</f>
        <v>inf. 200.000 smc</v>
      </c>
    </row>
    <row r="629" spans="1:8" ht="17.25" x14ac:dyDescent="0.25">
      <c r="A629" s="70">
        <v>661</v>
      </c>
      <c r="B629" s="71" t="s">
        <v>719</v>
      </c>
      <c r="C629" s="72" t="s">
        <v>707</v>
      </c>
      <c r="D629" s="76" t="s">
        <v>1592</v>
      </c>
      <c r="E629" s="74" t="s">
        <v>1477</v>
      </c>
      <c r="F629" s="75" t="s">
        <v>40</v>
      </c>
      <c r="G629" s="70">
        <v>24032.799999999999</v>
      </c>
      <c r="H629" s="76" t="str">
        <f>IF(Tabella43[[#This Row],[Consumi anno termico 2024-2025 '[smc']2]]&lt;200000,"inf. 200.000 smc")</f>
        <v>inf. 200.000 smc</v>
      </c>
    </row>
    <row r="630" spans="1:8" ht="17.25" x14ac:dyDescent="0.25">
      <c r="A630" s="70">
        <v>662</v>
      </c>
      <c r="B630" s="71" t="s">
        <v>720</v>
      </c>
      <c r="C630" s="72" t="s">
        <v>707</v>
      </c>
      <c r="D630" s="76" t="s">
        <v>1592</v>
      </c>
      <c r="E630" s="74" t="s">
        <v>1249</v>
      </c>
      <c r="F630" s="75" t="s">
        <v>40</v>
      </c>
      <c r="G630" s="70">
        <v>99477.6</v>
      </c>
      <c r="H630" s="76" t="str">
        <f>IF(Tabella43[[#This Row],[Consumi anno termico 2024-2025 '[smc']2]]&lt;200000,"inf. 200.000 smc")</f>
        <v>inf. 200.000 smc</v>
      </c>
    </row>
    <row r="631" spans="1:8" ht="17.25" x14ac:dyDescent="0.25">
      <c r="A631" s="70">
        <v>663</v>
      </c>
      <c r="B631" s="71" t="s">
        <v>721</v>
      </c>
      <c r="C631" s="72" t="s">
        <v>707</v>
      </c>
      <c r="D631" s="76" t="s">
        <v>1592</v>
      </c>
      <c r="E631" s="74" t="s">
        <v>1470</v>
      </c>
      <c r="F631" s="75" t="s">
        <v>40</v>
      </c>
      <c r="G631" s="70">
        <v>21987.200000000001</v>
      </c>
      <c r="H631" s="76" t="str">
        <f>IF(Tabella43[[#This Row],[Consumi anno termico 2024-2025 '[smc']2]]&lt;200000,"inf. 200.000 smc")</f>
        <v>inf. 200.000 smc</v>
      </c>
    </row>
    <row r="632" spans="1:8" ht="17.25" x14ac:dyDescent="0.25">
      <c r="A632" s="70">
        <v>664</v>
      </c>
      <c r="B632" s="71" t="s">
        <v>722</v>
      </c>
      <c r="C632" s="72" t="s">
        <v>707</v>
      </c>
      <c r="D632" s="76" t="s">
        <v>1592</v>
      </c>
      <c r="E632" s="74" t="s">
        <v>1492</v>
      </c>
      <c r="F632" s="75" t="s">
        <v>40</v>
      </c>
      <c r="G632" s="70">
        <v>7151.2</v>
      </c>
      <c r="H632" s="76" t="str">
        <f>IF(Tabella43[[#This Row],[Consumi anno termico 2024-2025 '[smc']2]]&lt;200000,"inf. 200.000 smc")</f>
        <v>inf. 200.000 smc</v>
      </c>
    </row>
    <row r="633" spans="1:8" ht="17.25" x14ac:dyDescent="0.25">
      <c r="A633" s="70">
        <v>665</v>
      </c>
      <c r="B633" s="71" t="s">
        <v>723</v>
      </c>
      <c r="C633" s="72" t="s">
        <v>707</v>
      </c>
      <c r="D633" s="76" t="s">
        <v>1592</v>
      </c>
      <c r="E633" s="74" t="s">
        <v>1492</v>
      </c>
      <c r="F633" s="75" t="s">
        <v>40</v>
      </c>
      <c r="G633" s="70">
        <v>43742.400000000001</v>
      </c>
      <c r="H633" s="76" t="str">
        <f>IF(Tabella43[[#This Row],[Consumi anno termico 2024-2025 '[smc']2]]&lt;200000,"inf. 200.000 smc")</f>
        <v>inf. 200.000 smc</v>
      </c>
    </row>
    <row r="634" spans="1:8" ht="17.25" x14ac:dyDescent="0.25">
      <c r="A634" s="70">
        <v>666</v>
      </c>
      <c r="B634" s="71" t="s">
        <v>724</v>
      </c>
      <c r="C634" s="72" t="s">
        <v>707</v>
      </c>
      <c r="D634" s="76" t="s">
        <v>1592</v>
      </c>
      <c r="E634" s="74" t="s">
        <v>1492</v>
      </c>
      <c r="F634" s="75" t="s">
        <v>40</v>
      </c>
      <c r="G634" s="70">
        <v>27318.400000000001</v>
      </c>
      <c r="H634" s="76" t="str">
        <f>IF(Tabella43[[#This Row],[Consumi anno termico 2024-2025 '[smc']2]]&lt;200000,"inf. 200.000 smc")</f>
        <v>inf. 200.000 smc</v>
      </c>
    </row>
    <row r="635" spans="1:8" ht="17.25" x14ac:dyDescent="0.25">
      <c r="A635" s="70">
        <v>667</v>
      </c>
      <c r="B635" s="71" t="s">
        <v>725</v>
      </c>
      <c r="C635" s="72" t="s">
        <v>707</v>
      </c>
      <c r="D635" s="76" t="s">
        <v>1592</v>
      </c>
      <c r="E635" s="74" t="s">
        <v>1558</v>
      </c>
      <c r="F635" s="75" t="s">
        <v>151</v>
      </c>
      <c r="G635" s="70">
        <v>32361.599999999999</v>
      </c>
      <c r="H635" s="76" t="str">
        <f>IF(Tabella43[[#This Row],[Consumi anno termico 2024-2025 '[smc']2]]&lt;200000,"inf. 200.000 smc")</f>
        <v>inf. 200.000 smc</v>
      </c>
    </row>
    <row r="636" spans="1:8" ht="17.25" x14ac:dyDescent="0.25">
      <c r="A636" s="70">
        <v>668</v>
      </c>
      <c r="B636" s="71" t="s">
        <v>726</v>
      </c>
      <c r="C636" s="72" t="s">
        <v>707</v>
      </c>
      <c r="D636" s="76" t="s">
        <v>1592</v>
      </c>
      <c r="E636" s="74" t="s">
        <v>1361</v>
      </c>
      <c r="F636" s="75" t="s">
        <v>153</v>
      </c>
      <c r="G636" s="70">
        <v>41352.800000000003</v>
      </c>
      <c r="H636" s="76" t="str">
        <f>IF(Tabella43[[#This Row],[Consumi anno termico 2024-2025 '[smc']2]]&lt;200000,"inf. 200.000 smc")</f>
        <v>inf. 200.000 smc</v>
      </c>
    </row>
    <row r="637" spans="1:8" ht="17.25" x14ac:dyDescent="0.25">
      <c r="A637" s="70">
        <v>669</v>
      </c>
      <c r="B637" s="71" t="s">
        <v>727</v>
      </c>
      <c r="C637" s="72" t="s">
        <v>707</v>
      </c>
      <c r="D637" s="76" t="s">
        <v>1592</v>
      </c>
      <c r="E637" s="74" t="s">
        <v>1361</v>
      </c>
      <c r="F637" s="75" t="s">
        <v>153</v>
      </c>
      <c r="G637" s="70">
        <v>12052.8</v>
      </c>
      <c r="H637" s="76" t="str">
        <f>IF(Tabella43[[#This Row],[Consumi anno termico 2024-2025 '[smc']2]]&lt;200000,"inf. 200.000 smc")</f>
        <v>inf. 200.000 smc</v>
      </c>
    </row>
    <row r="638" spans="1:8" ht="17.25" x14ac:dyDescent="0.25">
      <c r="A638" s="70">
        <v>670</v>
      </c>
      <c r="B638" s="71" t="s">
        <v>728</v>
      </c>
      <c r="C638" s="72" t="s">
        <v>707</v>
      </c>
      <c r="D638" s="76" t="s">
        <v>1592</v>
      </c>
      <c r="E638" s="74" t="s">
        <v>1559</v>
      </c>
      <c r="F638" s="75" t="s">
        <v>153</v>
      </c>
      <c r="G638" s="70">
        <v>9490.4</v>
      </c>
      <c r="H638" s="76" t="str">
        <f>IF(Tabella43[[#This Row],[Consumi anno termico 2024-2025 '[smc']2]]&lt;200000,"inf. 200.000 smc")</f>
        <v>inf. 200.000 smc</v>
      </c>
    </row>
    <row r="639" spans="1:8" ht="17.25" x14ac:dyDescent="0.25">
      <c r="A639" s="70">
        <v>671</v>
      </c>
      <c r="B639" s="71" t="s">
        <v>729</v>
      </c>
      <c r="C639" s="72" t="s">
        <v>707</v>
      </c>
      <c r="D639" s="76" t="s">
        <v>1592</v>
      </c>
      <c r="E639" s="74" t="s">
        <v>1319</v>
      </c>
      <c r="F639" s="75" t="s">
        <v>153</v>
      </c>
      <c r="G639" s="70">
        <v>32154.400000000001</v>
      </c>
      <c r="H639" s="76" t="str">
        <f>IF(Tabella43[[#This Row],[Consumi anno termico 2024-2025 '[smc']2]]&lt;200000,"inf. 200.000 smc")</f>
        <v>inf. 200.000 smc</v>
      </c>
    </row>
    <row r="640" spans="1:8" ht="17.25" x14ac:dyDescent="0.25">
      <c r="A640" s="70">
        <v>672</v>
      </c>
      <c r="B640" s="71" t="s">
        <v>730</v>
      </c>
      <c r="C640" s="72" t="s">
        <v>707</v>
      </c>
      <c r="D640" s="76" t="s">
        <v>1592</v>
      </c>
      <c r="E640" s="74" t="s">
        <v>1319</v>
      </c>
      <c r="F640" s="75" t="s">
        <v>153</v>
      </c>
      <c r="G640" s="70">
        <v>48475.199999999997</v>
      </c>
      <c r="H640" s="76" t="str">
        <f>IF(Tabella43[[#This Row],[Consumi anno termico 2024-2025 '[smc']2]]&lt;200000,"inf. 200.000 smc")</f>
        <v>inf. 200.000 smc</v>
      </c>
    </row>
    <row r="641" spans="1:8" ht="17.25" x14ac:dyDescent="0.25">
      <c r="A641" s="70">
        <v>673</v>
      </c>
      <c r="B641" s="71" t="s">
        <v>732</v>
      </c>
      <c r="C641" s="72" t="s">
        <v>707</v>
      </c>
      <c r="D641" s="76" t="s">
        <v>1592</v>
      </c>
      <c r="E641" s="74" t="s">
        <v>1497</v>
      </c>
      <c r="F641" s="75" t="s">
        <v>153</v>
      </c>
      <c r="G641" s="70">
        <v>33138.400000000001</v>
      </c>
      <c r="H641" s="76" t="str">
        <f>IF(Tabella43[[#This Row],[Consumi anno termico 2024-2025 '[smc']2]]&lt;200000,"inf. 200.000 smc")</f>
        <v>inf. 200.000 smc</v>
      </c>
    </row>
    <row r="642" spans="1:8" ht="17.25" x14ac:dyDescent="0.25">
      <c r="A642" s="70">
        <v>674</v>
      </c>
      <c r="B642" s="71" t="s">
        <v>1074</v>
      </c>
      <c r="C642" s="72" t="s">
        <v>707</v>
      </c>
      <c r="D642" s="76" t="s">
        <v>1592</v>
      </c>
      <c r="E642" s="74" t="s">
        <v>1560</v>
      </c>
      <c r="F642" s="75" t="s">
        <v>137</v>
      </c>
      <c r="G642" s="70">
        <v>5000</v>
      </c>
      <c r="H642" s="76" t="str">
        <f>IF(Tabella43[[#This Row],[Consumi anno termico 2024-2025 '[smc']2]]&lt;200000,"inf. 200.000 smc")</f>
        <v>inf. 200.000 smc</v>
      </c>
    </row>
    <row r="643" spans="1:8" ht="17.25" x14ac:dyDescent="0.25">
      <c r="A643" s="70">
        <v>675</v>
      </c>
      <c r="B643" s="71" t="s">
        <v>733</v>
      </c>
      <c r="C643" s="72" t="s">
        <v>707</v>
      </c>
      <c r="D643" s="76" t="s">
        <v>1592</v>
      </c>
      <c r="E643" s="74" t="s">
        <v>1582</v>
      </c>
      <c r="F643" s="75" t="s">
        <v>40</v>
      </c>
      <c r="G643" s="70">
        <v>4167.2</v>
      </c>
      <c r="H643" s="76" t="str">
        <f>IF(Tabella43[[#This Row],[Consumi anno termico 2024-2025 '[smc']2]]&lt;200000,"inf. 200.000 smc")</f>
        <v>inf. 200.000 smc</v>
      </c>
    </row>
    <row r="644" spans="1:8" ht="17.25" x14ac:dyDescent="0.25">
      <c r="A644" s="70">
        <v>676</v>
      </c>
      <c r="B644" s="71" t="s">
        <v>734</v>
      </c>
      <c r="C644" s="72" t="s">
        <v>707</v>
      </c>
      <c r="D644" s="76" t="s">
        <v>1592</v>
      </c>
      <c r="E644" s="74" t="s">
        <v>1477</v>
      </c>
      <c r="F644" s="75" t="s">
        <v>40</v>
      </c>
      <c r="G644" s="70">
        <v>51770.400000000001</v>
      </c>
      <c r="H644" s="76" t="str">
        <f>IF(Tabella43[[#This Row],[Consumi anno termico 2024-2025 '[smc']2]]&lt;200000,"inf. 200.000 smc")</f>
        <v>inf. 200.000 smc</v>
      </c>
    </row>
    <row r="645" spans="1:8" ht="17.25" x14ac:dyDescent="0.25">
      <c r="A645" s="70">
        <v>677</v>
      </c>
      <c r="B645" s="71" t="s">
        <v>735</v>
      </c>
      <c r="C645" s="72" t="s">
        <v>707</v>
      </c>
      <c r="D645" s="76" t="s">
        <v>1592</v>
      </c>
      <c r="E645" s="74" t="s">
        <v>1561</v>
      </c>
      <c r="F645" s="75" t="s">
        <v>40</v>
      </c>
      <c r="G645" s="70">
        <v>955.2</v>
      </c>
      <c r="H645" s="76" t="str">
        <f>IF(Tabella43[[#This Row],[Consumi anno termico 2024-2025 '[smc']2]]&lt;200000,"inf. 200.000 smc")</f>
        <v>inf. 200.000 smc</v>
      </c>
    </row>
    <row r="646" spans="1:8" ht="17.25" x14ac:dyDescent="0.25">
      <c r="A646" s="70">
        <v>678</v>
      </c>
      <c r="B646" s="71" t="s">
        <v>736</v>
      </c>
      <c r="C646" s="72" t="s">
        <v>707</v>
      </c>
      <c r="D646" s="76" t="s">
        <v>1592</v>
      </c>
      <c r="E646" s="74" t="s">
        <v>1492</v>
      </c>
      <c r="F646" s="75" t="s">
        <v>40</v>
      </c>
      <c r="G646" s="70">
        <v>12337.6</v>
      </c>
      <c r="H646" s="76" t="str">
        <f>IF(Tabella43[[#This Row],[Consumi anno termico 2024-2025 '[smc']2]]&lt;200000,"inf. 200.000 smc")</f>
        <v>inf. 200.000 smc</v>
      </c>
    </row>
    <row r="647" spans="1:8" ht="17.25" x14ac:dyDescent="0.25">
      <c r="A647" s="70">
        <v>679</v>
      </c>
      <c r="B647" s="71" t="s">
        <v>737</v>
      </c>
      <c r="C647" s="72" t="s">
        <v>707</v>
      </c>
      <c r="D647" s="76" t="s">
        <v>1592</v>
      </c>
      <c r="E647" s="74" t="s">
        <v>1562</v>
      </c>
      <c r="F647" s="75" t="s">
        <v>137</v>
      </c>
      <c r="G647" s="70">
        <v>92287.2</v>
      </c>
      <c r="H647" s="76" t="str">
        <f>IF(Tabella43[[#This Row],[Consumi anno termico 2024-2025 '[smc']2]]&lt;200000,"inf. 200.000 smc")</f>
        <v>inf. 200.000 smc</v>
      </c>
    </row>
    <row r="648" spans="1:8" ht="17.25" x14ac:dyDescent="0.25">
      <c r="A648" s="70">
        <v>680</v>
      </c>
      <c r="B648" s="71" t="s">
        <v>738</v>
      </c>
      <c r="C648" s="72" t="s">
        <v>707</v>
      </c>
      <c r="D648" s="76" t="s">
        <v>1592</v>
      </c>
      <c r="E648" s="74" t="s">
        <v>1492</v>
      </c>
      <c r="F648" s="75" t="s">
        <v>40</v>
      </c>
      <c r="G648" s="70">
        <v>30976</v>
      </c>
      <c r="H648" s="76" t="str">
        <f>IF(Tabella43[[#This Row],[Consumi anno termico 2024-2025 '[smc']2]]&lt;200000,"inf. 200.000 smc")</f>
        <v>inf. 200.000 smc</v>
      </c>
    </row>
    <row r="649" spans="1:8" ht="17.25" x14ac:dyDescent="0.25">
      <c r="A649" s="70">
        <v>681</v>
      </c>
      <c r="B649" s="71" t="s">
        <v>739</v>
      </c>
      <c r="C649" s="72" t="s">
        <v>707</v>
      </c>
      <c r="D649" s="76" t="s">
        <v>1592</v>
      </c>
      <c r="E649" s="74" t="s">
        <v>1347</v>
      </c>
      <c r="F649" s="75" t="s">
        <v>135</v>
      </c>
      <c r="G649" s="70">
        <v>3417.2231664000005</v>
      </c>
      <c r="H649" s="76" t="str">
        <f>IF(Tabella43[[#This Row],[Consumi anno termico 2024-2025 '[smc']2]]&lt;200000,"inf. 200.000 smc")</f>
        <v>inf. 200.000 smc</v>
      </c>
    </row>
    <row r="650" spans="1:8" ht="17.25" x14ac:dyDescent="0.25">
      <c r="A650" s="70">
        <v>682</v>
      </c>
      <c r="B650" s="71" t="s">
        <v>740</v>
      </c>
      <c r="C650" s="72" t="s">
        <v>707</v>
      </c>
      <c r="D650" s="76" t="s">
        <v>1592</v>
      </c>
      <c r="E650" s="74" t="s">
        <v>1580</v>
      </c>
      <c r="F650" s="75" t="s">
        <v>40</v>
      </c>
      <c r="G650" s="70">
        <v>40284.800000000003</v>
      </c>
      <c r="H650" s="76" t="str">
        <f>IF(Tabella43[[#This Row],[Consumi anno termico 2024-2025 '[smc']2]]&lt;200000,"inf. 200.000 smc")</f>
        <v>inf. 200.000 smc</v>
      </c>
    </row>
    <row r="651" spans="1:8" ht="17.25" x14ac:dyDescent="0.25">
      <c r="A651" s="70">
        <v>683</v>
      </c>
      <c r="B651" s="71" t="s">
        <v>742</v>
      </c>
      <c r="C651" s="72" t="s">
        <v>707</v>
      </c>
      <c r="D651" s="76" t="s">
        <v>1592</v>
      </c>
      <c r="E651" s="74" t="s">
        <v>1580</v>
      </c>
      <c r="F651" s="75" t="s">
        <v>40</v>
      </c>
      <c r="G651" s="70">
        <v>2905.6</v>
      </c>
      <c r="H651" s="76" t="str">
        <f>IF(Tabella43[[#This Row],[Consumi anno termico 2024-2025 '[smc']2]]&lt;200000,"inf. 200.000 smc")</f>
        <v>inf. 200.000 smc</v>
      </c>
    </row>
    <row r="652" spans="1:8" ht="17.25" x14ac:dyDescent="0.25">
      <c r="A652" s="70">
        <v>684</v>
      </c>
      <c r="B652" s="71" t="s">
        <v>743</v>
      </c>
      <c r="C652" s="72" t="s">
        <v>707</v>
      </c>
      <c r="D652" s="76" t="s">
        <v>1592</v>
      </c>
      <c r="E652" s="74" t="s">
        <v>1492</v>
      </c>
      <c r="F652" s="75" t="s">
        <v>40</v>
      </c>
      <c r="G652" s="70">
        <v>2518.2659552</v>
      </c>
      <c r="H652" s="76" t="str">
        <f>IF(Tabella43[[#This Row],[Consumi anno termico 2024-2025 '[smc']2]]&lt;200000,"inf. 200.000 smc")</f>
        <v>inf. 200.000 smc</v>
      </c>
    </row>
    <row r="653" spans="1:8" ht="17.25" x14ac:dyDescent="0.25">
      <c r="A653" s="70">
        <v>685</v>
      </c>
      <c r="B653" s="71" t="s">
        <v>744</v>
      </c>
      <c r="C653" s="72" t="s">
        <v>707</v>
      </c>
      <c r="D653" s="76" t="s">
        <v>1592</v>
      </c>
      <c r="E653" s="74" t="s">
        <v>1492</v>
      </c>
      <c r="F653" s="75" t="s">
        <v>40</v>
      </c>
      <c r="G653" s="70">
        <v>14354.4</v>
      </c>
      <c r="H653" s="76" t="str">
        <f>IF(Tabella43[[#This Row],[Consumi anno termico 2024-2025 '[smc']2]]&lt;200000,"inf. 200.000 smc")</f>
        <v>inf. 200.000 smc</v>
      </c>
    </row>
    <row r="654" spans="1:8" ht="17.25" x14ac:dyDescent="0.25">
      <c r="A654" s="70">
        <v>686</v>
      </c>
      <c r="B654" s="71" t="s">
        <v>745</v>
      </c>
      <c r="C654" s="72" t="s">
        <v>707</v>
      </c>
      <c r="D654" s="76" t="s">
        <v>1592</v>
      </c>
      <c r="E654" s="74" t="s">
        <v>1492</v>
      </c>
      <c r="F654" s="75" t="s">
        <v>40</v>
      </c>
      <c r="G654" s="70">
        <v>10000</v>
      </c>
      <c r="H654" s="76" t="str">
        <f>IF(Tabella43[[#This Row],[Consumi anno termico 2024-2025 '[smc']2]]&lt;200000,"inf. 200.000 smc")</f>
        <v>inf. 200.000 smc</v>
      </c>
    </row>
    <row r="655" spans="1:8" ht="17.25" x14ac:dyDescent="0.25">
      <c r="A655" s="70">
        <v>687</v>
      </c>
      <c r="B655" s="71" t="s">
        <v>748</v>
      </c>
      <c r="C655" s="72" t="s">
        <v>707</v>
      </c>
      <c r="D655" s="76" t="s">
        <v>1592</v>
      </c>
      <c r="E655" s="74" t="s">
        <v>1564</v>
      </c>
      <c r="F655" s="75" t="s">
        <v>746</v>
      </c>
      <c r="G655" s="70">
        <v>24644</v>
      </c>
      <c r="H655" s="76" t="str">
        <f>IF(Tabella43[[#This Row],[Consumi anno termico 2024-2025 '[smc']2]]&lt;200000,"inf. 200.000 smc")</f>
        <v>inf. 200.000 smc</v>
      </c>
    </row>
    <row r="656" spans="1:8" ht="17.25" x14ac:dyDescent="0.25">
      <c r="A656" s="70">
        <v>688</v>
      </c>
      <c r="B656" s="71" t="s">
        <v>749</v>
      </c>
      <c r="C656" s="72" t="s">
        <v>707</v>
      </c>
      <c r="D656" s="76" t="s">
        <v>1592</v>
      </c>
      <c r="E656" s="74" t="s">
        <v>1473</v>
      </c>
      <c r="F656" s="75" t="s">
        <v>40</v>
      </c>
      <c r="G656" s="70">
        <v>10443.200000000001</v>
      </c>
      <c r="H656" s="76" t="str">
        <f>IF(Tabella43[[#This Row],[Consumi anno termico 2024-2025 '[smc']2]]&lt;200000,"inf. 200.000 smc")</f>
        <v>inf. 200.000 smc</v>
      </c>
    </row>
    <row r="657" spans="1:8" ht="17.25" x14ac:dyDescent="0.25">
      <c r="A657" s="70">
        <v>689</v>
      </c>
      <c r="B657" s="71" t="s">
        <v>752</v>
      </c>
      <c r="C657" s="72" t="s">
        <v>707</v>
      </c>
      <c r="D657" s="76" t="s">
        <v>1592</v>
      </c>
      <c r="E657" s="74" t="s">
        <v>1563</v>
      </c>
      <c r="F657" s="75" t="s">
        <v>177</v>
      </c>
      <c r="G657" s="70">
        <v>25458.187973600001</v>
      </c>
      <c r="H657" s="76" t="str">
        <f>IF(Tabella43[[#This Row],[Consumi anno termico 2024-2025 '[smc']2]]&lt;200000,"inf. 200.000 smc")</f>
        <v>inf. 200.000 smc</v>
      </c>
    </row>
    <row r="658" spans="1:8" ht="17.25" x14ac:dyDescent="0.25">
      <c r="A658" s="70">
        <v>690</v>
      </c>
      <c r="B658" s="71" t="s">
        <v>753</v>
      </c>
      <c r="C658" s="72" t="s">
        <v>707</v>
      </c>
      <c r="D658" s="76" t="s">
        <v>1592</v>
      </c>
      <c r="E658" s="74" t="s">
        <v>1235</v>
      </c>
      <c r="F658" s="75" t="s">
        <v>181</v>
      </c>
      <c r="G658" s="70">
        <v>18688.8</v>
      </c>
      <c r="H658" s="76" t="str">
        <f>IF(Tabella43[[#This Row],[Consumi anno termico 2024-2025 '[smc']2]]&lt;200000,"inf. 200.000 smc")</f>
        <v>inf. 200.000 smc</v>
      </c>
    </row>
    <row r="659" spans="1:8" ht="17.25" x14ac:dyDescent="0.25">
      <c r="A659" s="70">
        <v>691</v>
      </c>
      <c r="B659" s="71" t="s">
        <v>754</v>
      </c>
      <c r="C659" s="72" t="s">
        <v>707</v>
      </c>
      <c r="D659" s="76" t="s">
        <v>1592</v>
      </c>
      <c r="E659" s="74" t="s">
        <v>1443</v>
      </c>
      <c r="F659" s="75" t="s">
        <v>186</v>
      </c>
      <c r="G659" s="70">
        <v>0</v>
      </c>
      <c r="H659" s="76" t="str">
        <f>IF(Tabella43[[#This Row],[Consumi anno termico 2024-2025 '[smc']2]]&lt;200000,"inf. 200.000 smc")</f>
        <v>inf. 200.000 smc</v>
      </c>
    </row>
    <row r="660" spans="1:8" ht="17.25" x14ac:dyDescent="0.25">
      <c r="A660" s="70">
        <v>692</v>
      </c>
      <c r="B660" s="71" t="s">
        <v>755</v>
      </c>
      <c r="C660" s="72" t="s">
        <v>707</v>
      </c>
      <c r="D660" s="76" t="s">
        <v>1592</v>
      </c>
      <c r="E660" s="74" t="s">
        <v>1302</v>
      </c>
      <c r="F660" s="75" t="s">
        <v>186</v>
      </c>
      <c r="G660" s="70">
        <v>3736.8</v>
      </c>
      <c r="H660" s="76" t="str">
        <f>IF(Tabella43[[#This Row],[Consumi anno termico 2024-2025 '[smc']2]]&lt;200000,"inf. 200.000 smc")</f>
        <v>inf. 200.000 smc</v>
      </c>
    </row>
    <row r="661" spans="1:8" ht="17.25" x14ac:dyDescent="0.25">
      <c r="A661" s="70">
        <v>693</v>
      </c>
      <c r="B661" s="71" t="s">
        <v>756</v>
      </c>
      <c r="C661" s="72" t="s">
        <v>707</v>
      </c>
      <c r="D661" s="76" t="s">
        <v>1592</v>
      </c>
      <c r="E661" s="74" t="s">
        <v>1302</v>
      </c>
      <c r="F661" s="75" t="s">
        <v>186</v>
      </c>
      <c r="G661" s="70">
        <v>4148.8</v>
      </c>
      <c r="H661" s="76" t="str">
        <f>IF(Tabella43[[#This Row],[Consumi anno termico 2024-2025 '[smc']2]]&lt;200000,"inf. 200.000 smc")</f>
        <v>inf. 200.000 smc</v>
      </c>
    </row>
    <row r="662" spans="1:8" ht="17.25" x14ac:dyDescent="0.25">
      <c r="A662" s="70">
        <v>694</v>
      </c>
      <c r="B662" s="71" t="s">
        <v>757</v>
      </c>
      <c r="C662" s="72" t="s">
        <v>707</v>
      </c>
      <c r="D662" s="76" t="s">
        <v>1592</v>
      </c>
      <c r="E662" s="74" t="s">
        <v>1321</v>
      </c>
      <c r="F662" s="75" t="s">
        <v>186</v>
      </c>
      <c r="G662" s="70">
        <v>1.6638400000000001E-2</v>
      </c>
      <c r="H662" s="76" t="str">
        <f>IF(Tabella43[[#This Row],[Consumi anno termico 2024-2025 '[smc']2]]&lt;200000,"inf. 200.000 smc")</f>
        <v>inf. 200.000 smc</v>
      </c>
    </row>
    <row r="663" spans="1:8" ht="17.25" x14ac:dyDescent="0.25">
      <c r="A663" s="70">
        <v>695</v>
      </c>
      <c r="B663" s="71" t="s">
        <v>758</v>
      </c>
      <c r="C663" s="72" t="s">
        <v>707</v>
      </c>
      <c r="D663" s="76" t="s">
        <v>1592</v>
      </c>
      <c r="E663" s="74" t="s">
        <v>1565</v>
      </c>
      <c r="F663" s="75" t="s">
        <v>186</v>
      </c>
      <c r="G663" s="70">
        <v>11906.189952000001</v>
      </c>
      <c r="H663" s="76" t="str">
        <f>IF(Tabella43[[#This Row],[Consumi anno termico 2024-2025 '[smc']2]]&lt;200000,"inf. 200.000 smc")</f>
        <v>inf. 200.000 smc</v>
      </c>
    </row>
    <row r="664" spans="1:8" ht="17.25" x14ac:dyDescent="0.25">
      <c r="A664" s="70">
        <v>696</v>
      </c>
      <c r="B664" s="71" t="s">
        <v>759</v>
      </c>
      <c r="C664" s="72" t="s">
        <v>707</v>
      </c>
      <c r="D664" s="76" t="s">
        <v>1592</v>
      </c>
      <c r="E664" s="74" t="s">
        <v>1566</v>
      </c>
      <c r="F664" s="75" t="s">
        <v>300</v>
      </c>
      <c r="G664" s="70">
        <v>20916</v>
      </c>
      <c r="H664" s="76" t="str">
        <f>IF(Tabella43[[#This Row],[Consumi anno termico 2024-2025 '[smc']2]]&lt;200000,"inf. 200.000 smc")</f>
        <v>inf. 200.000 smc</v>
      </c>
    </row>
    <row r="665" spans="1:8" ht="17.25" x14ac:dyDescent="0.25">
      <c r="A665" s="70">
        <v>697</v>
      </c>
      <c r="B665" s="71" t="s">
        <v>760</v>
      </c>
      <c r="C665" s="72" t="s">
        <v>707</v>
      </c>
      <c r="D665" s="76" t="s">
        <v>1592</v>
      </c>
      <c r="E665" s="74" t="s">
        <v>620</v>
      </c>
      <c r="F665" s="75" t="s">
        <v>210</v>
      </c>
      <c r="G665" s="70">
        <v>39407.199999999997</v>
      </c>
      <c r="H665" s="76" t="str">
        <f>IF(Tabella43[[#This Row],[Consumi anno termico 2024-2025 '[smc']2]]&lt;200000,"inf. 200.000 smc")</f>
        <v>inf. 200.000 smc</v>
      </c>
    </row>
    <row r="666" spans="1:8" ht="17.25" x14ac:dyDescent="0.25">
      <c r="A666" s="70">
        <v>698</v>
      </c>
      <c r="B666" s="71" t="s">
        <v>761</v>
      </c>
      <c r="C666" s="72" t="s">
        <v>707</v>
      </c>
      <c r="D666" s="76" t="s">
        <v>1592</v>
      </c>
      <c r="E666" s="74" t="s">
        <v>1567</v>
      </c>
      <c r="F666" s="75" t="s">
        <v>210</v>
      </c>
      <c r="G666" s="70">
        <v>16795.578316799998</v>
      </c>
      <c r="H666" s="76" t="str">
        <f>IF(Tabella43[[#This Row],[Consumi anno termico 2024-2025 '[smc']2]]&lt;200000,"inf. 200.000 smc")</f>
        <v>inf. 200.000 smc</v>
      </c>
    </row>
    <row r="667" spans="1:8" ht="17.25" x14ac:dyDescent="0.25">
      <c r="A667" s="70">
        <v>699</v>
      </c>
      <c r="B667" s="71" t="s">
        <v>763</v>
      </c>
      <c r="C667" s="72" t="s">
        <v>707</v>
      </c>
      <c r="D667" s="76" t="s">
        <v>1592</v>
      </c>
      <c r="E667" s="74" t="s">
        <v>1568</v>
      </c>
      <c r="F667" s="75" t="s">
        <v>762</v>
      </c>
      <c r="G667" s="70">
        <v>11863.214840000001</v>
      </c>
      <c r="H667" s="76" t="str">
        <f>IF(Tabella43[[#This Row],[Consumi anno termico 2024-2025 '[smc']2]]&lt;200000,"inf. 200.000 smc")</f>
        <v>inf. 200.000 smc</v>
      </c>
    </row>
    <row r="668" spans="1:8" ht="17.25" x14ac:dyDescent="0.25">
      <c r="A668" s="70">
        <v>700</v>
      </c>
      <c r="B668" s="71" t="s">
        <v>764</v>
      </c>
      <c r="C668" s="72" t="s">
        <v>707</v>
      </c>
      <c r="D668" s="76" t="s">
        <v>1592</v>
      </c>
      <c r="E668" s="74" t="s">
        <v>1249</v>
      </c>
      <c r="F668" s="75" t="s">
        <v>309</v>
      </c>
      <c r="G668" s="70">
        <v>22855.200000000001</v>
      </c>
      <c r="H668" s="76" t="str">
        <f>IF(Tabella43[[#This Row],[Consumi anno termico 2024-2025 '[smc']2]]&lt;200000,"inf. 200.000 smc")</f>
        <v>inf. 200.000 smc</v>
      </c>
    </row>
    <row r="669" spans="1:8" ht="17.25" x14ac:dyDescent="0.25">
      <c r="A669" s="70">
        <v>701</v>
      </c>
      <c r="B669" s="71" t="s">
        <v>765</v>
      </c>
      <c r="C669" s="72" t="s">
        <v>707</v>
      </c>
      <c r="D669" s="76" t="s">
        <v>1592</v>
      </c>
      <c r="E669" s="74" t="s">
        <v>1579</v>
      </c>
      <c r="F669" s="75" t="s">
        <v>700</v>
      </c>
      <c r="G669" s="70">
        <v>4584</v>
      </c>
      <c r="H669" s="76" t="str">
        <f>IF(Tabella43[[#This Row],[Consumi anno termico 2024-2025 '[smc']2]]&lt;200000,"inf. 200.000 smc")</f>
        <v>inf. 200.000 smc</v>
      </c>
    </row>
    <row r="670" spans="1:8" ht="17.25" x14ac:dyDescent="0.25">
      <c r="A670" s="70">
        <v>702</v>
      </c>
      <c r="B670" s="71" t="s">
        <v>766</v>
      </c>
      <c r="C670" s="72" t="s">
        <v>707</v>
      </c>
      <c r="D670" s="76" t="s">
        <v>1592</v>
      </c>
      <c r="E670" s="74" t="s">
        <v>1569</v>
      </c>
      <c r="F670" s="75" t="s">
        <v>246</v>
      </c>
      <c r="G670" s="70">
        <v>75000</v>
      </c>
      <c r="H670" s="76" t="str">
        <f>IF(Tabella43[[#This Row],[Consumi anno termico 2024-2025 '[smc']2]]&lt;200000,"inf. 200.000 smc")</f>
        <v>inf. 200.000 smc</v>
      </c>
    </row>
    <row r="671" spans="1:8" ht="17.25" x14ac:dyDescent="0.25">
      <c r="A671" s="70">
        <v>703</v>
      </c>
      <c r="B671" s="71" t="s">
        <v>1076</v>
      </c>
      <c r="C671" s="72" t="s">
        <v>707</v>
      </c>
      <c r="D671" s="76" t="s">
        <v>1592</v>
      </c>
      <c r="E671" s="74" t="s">
        <v>1549</v>
      </c>
      <c r="F671" s="75" t="s">
        <v>252</v>
      </c>
      <c r="G671" s="70">
        <v>36512</v>
      </c>
      <c r="H671" s="76" t="str">
        <f>IF(Tabella43[[#This Row],[Consumi anno termico 2024-2025 '[smc']2]]&lt;200000,"inf. 200.000 smc")</f>
        <v>inf. 200.000 smc</v>
      </c>
    </row>
    <row r="672" spans="1:8" ht="17.25" x14ac:dyDescent="0.25">
      <c r="A672" s="70">
        <v>704</v>
      </c>
      <c r="B672" s="71" t="s">
        <v>1075</v>
      </c>
      <c r="C672" s="72" t="s">
        <v>707</v>
      </c>
      <c r="D672" s="76" t="s">
        <v>1592</v>
      </c>
      <c r="E672" s="74" t="s">
        <v>1299</v>
      </c>
      <c r="F672" s="75" t="s">
        <v>1183</v>
      </c>
      <c r="G672" s="70">
        <v>17265.599999999999</v>
      </c>
      <c r="H672" s="76" t="str">
        <f>IF(Tabella43[[#This Row],[Consumi anno termico 2024-2025 '[smc']2]]&lt;200000,"inf. 200.000 smc")</f>
        <v>inf. 200.000 smc</v>
      </c>
    </row>
    <row r="673" spans="1:8" ht="17.25" x14ac:dyDescent="0.25">
      <c r="A673" s="70">
        <v>705</v>
      </c>
      <c r="B673" s="71" t="s">
        <v>767</v>
      </c>
      <c r="C673" s="72" t="s">
        <v>707</v>
      </c>
      <c r="D673" s="76" t="s">
        <v>1592</v>
      </c>
      <c r="E673" s="74" t="s">
        <v>1571</v>
      </c>
      <c r="F673" s="75" t="s">
        <v>1183</v>
      </c>
      <c r="G673" s="70">
        <v>6417.6000192000001</v>
      </c>
      <c r="H673" s="76" t="str">
        <f>IF(Tabella43[[#This Row],[Consumi anno termico 2024-2025 '[smc']2]]&lt;200000,"inf. 200.000 smc")</f>
        <v>inf. 200.000 smc</v>
      </c>
    </row>
    <row r="674" spans="1:8" ht="17.25" x14ac:dyDescent="0.25">
      <c r="A674" s="70">
        <v>706</v>
      </c>
      <c r="B674" s="71" t="s">
        <v>768</v>
      </c>
      <c r="C674" s="72" t="s">
        <v>707</v>
      </c>
      <c r="D674" s="76" t="s">
        <v>1592</v>
      </c>
      <c r="E674" s="74" t="s">
        <v>1570</v>
      </c>
      <c r="F674" s="75" t="s">
        <v>252</v>
      </c>
      <c r="G674" s="70">
        <v>35515</v>
      </c>
      <c r="H674" s="76" t="str">
        <f>IF(Tabella43[[#This Row],[Consumi anno termico 2024-2025 '[smc']2]]&lt;200000,"inf. 200.000 smc")</f>
        <v>inf. 200.000 smc</v>
      </c>
    </row>
    <row r="675" spans="1:8" ht="17.25" x14ac:dyDescent="0.25">
      <c r="A675" s="70">
        <v>707</v>
      </c>
      <c r="B675" s="71" t="s">
        <v>769</v>
      </c>
      <c r="C675" s="72" t="s">
        <v>707</v>
      </c>
      <c r="D675" s="76" t="s">
        <v>1592</v>
      </c>
      <c r="E675" s="74" t="s">
        <v>1572</v>
      </c>
      <c r="F675" s="75" t="s">
        <v>252</v>
      </c>
      <c r="G675" s="70">
        <v>27414.4000848</v>
      </c>
      <c r="H675" s="76" t="str">
        <f>IF(Tabella43[[#This Row],[Consumi anno termico 2024-2025 '[smc']2]]&lt;200000,"inf. 200.000 smc")</f>
        <v>inf. 200.000 smc</v>
      </c>
    </row>
    <row r="676" spans="1:8" ht="17.25" x14ac:dyDescent="0.25">
      <c r="A676" s="70">
        <v>708</v>
      </c>
      <c r="B676" s="71" t="s">
        <v>770</v>
      </c>
      <c r="C676" s="72" t="s">
        <v>707</v>
      </c>
      <c r="D676" s="76" t="s">
        <v>1592</v>
      </c>
      <c r="E676" s="74" t="s">
        <v>1571</v>
      </c>
      <c r="F676" s="75" t="s">
        <v>1183</v>
      </c>
      <c r="G676" s="70">
        <v>7106.4</v>
      </c>
      <c r="H676" s="76" t="str">
        <f>IF(Tabella43[[#This Row],[Consumi anno termico 2024-2025 '[smc']2]]&lt;200000,"inf. 200.000 smc")</f>
        <v>inf. 200.000 smc</v>
      </c>
    </row>
    <row r="677" spans="1:8" ht="17.25" x14ac:dyDescent="0.25">
      <c r="A677" s="70">
        <v>709</v>
      </c>
      <c r="B677" s="71" t="s">
        <v>771</v>
      </c>
      <c r="C677" s="72" t="s">
        <v>707</v>
      </c>
      <c r="D677" s="76" t="s">
        <v>1592</v>
      </c>
      <c r="E677" s="74" t="s">
        <v>1408</v>
      </c>
      <c r="F677" s="75" t="s">
        <v>280</v>
      </c>
      <c r="G677" s="70">
        <v>11469.6</v>
      </c>
      <c r="H677" s="76" t="str">
        <f>IF(Tabella43[[#This Row],[Consumi anno termico 2024-2025 '[smc']2]]&lt;200000,"inf. 200.000 smc")</f>
        <v>inf. 200.000 smc</v>
      </c>
    </row>
    <row r="678" spans="1:8" ht="17.25" x14ac:dyDescent="0.25">
      <c r="A678" s="70">
        <v>710</v>
      </c>
      <c r="B678" s="71" t="s">
        <v>772</v>
      </c>
      <c r="C678" s="72" t="s">
        <v>707</v>
      </c>
      <c r="D678" s="76" t="s">
        <v>1592</v>
      </c>
      <c r="E678" s="74" t="s">
        <v>1283</v>
      </c>
      <c r="F678" s="75" t="s">
        <v>284</v>
      </c>
      <c r="G678" s="70">
        <v>1170.4000000000001</v>
      </c>
      <c r="H678" s="76" t="str">
        <f>IF(Tabella43[[#This Row],[Consumi anno termico 2024-2025 '[smc']2]]&lt;200000,"inf. 200.000 smc")</f>
        <v>inf. 200.000 smc</v>
      </c>
    </row>
    <row r="679" spans="1:8" ht="17.25" x14ac:dyDescent="0.25">
      <c r="A679" s="70">
        <v>711</v>
      </c>
      <c r="B679" s="71" t="s">
        <v>773</v>
      </c>
      <c r="C679" s="72" t="s">
        <v>707</v>
      </c>
      <c r="D679" s="76" t="s">
        <v>1592</v>
      </c>
      <c r="E679" s="74" t="s">
        <v>1284</v>
      </c>
      <c r="F679" s="75" t="s">
        <v>274</v>
      </c>
      <c r="G679" s="70">
        <v>9848.7999999999993</v>
      </c>
      <c r="H679" s="76" t="str">
        <f>IF(Tabella43[[#This Row],[Consumi anno termico 2024-2025 '[smc']2]]&lt;200000,"inf. 200.000 smc")</f>
        <v>inf. 200.000 smc</v>
      </c>
    </row>
    <row r="680" spans="1:8" ht="17.25" x14ac:dyDescent="0.25">
      <c r="A680" s="70">
        <v>712</v>
      </c>
      <c r="B680" s="71" t="s">
        <v>774</v>
      </c>
      <c r="C680" s="72" t="s">
        <v>707</v>
      </c>
      <c r="D680" s="76" t="s">
        <v>1592</v>
      </c>
      <c r="E680" s="74" t="s">
        <v>1575</v>
      </c>
      <c r="F680" s="75" t="s">
        <v>290</v>
      </c>
      <c r="G680" s="70">
        <v>18989.599999999999</v>
      </c>
      <c r="H680" s="76" t="str">
        <f>IF(Tabella43[[#This Row],[Consumi anno termico 2024-2025 '[smc']2]]&lt;200000,"inf. 200.000 smc")</f>
        <v>inf. 200.000 smc</v>
      </c>
    </row>
    <row r="681" spans="1:8" ht="17.25" x14ac:dyDescent="0.25">
      <c r="A681" s="70">
        <v>713</v>
      </c>
      <c r="B681" s="71" t="s">
        <v>775</v>
      </c>
      <c r="C681" s="72" t="s">
        <v>707</v>
      </c>
      <c r="D681" s="76" t="s">
        <v>1592</v>
      </c>
      <c r="E681" s="74" t="s">
        <v>1573</v>
      </c>
      <c r="F681" s="75" t="s">
        <v>290</v>
      </c>
      <c r="G681" s="70">
        <v>4036</v>
      </c>
      <c r="H681" s="76" t="str">
        <f>IF(Tabella43[[#This Row],[Consumi anno termico 2024-2025 '[smc']2]]&lt;200000,"inf. 200.000 smc")</f>
        <v>inf. 200.000 smc</v>
      </c>
    </row>
    <row r="682" spans="1:8" ht="17.25" x14ac:dyDescent="0.25">
      <c r="A682" s="70">
        <v>714</v>
      </c>
      <c r="B682" s="71" t="s">
        <v>777</v>
      </c>
      <c r="C682" s="72" t="s">
        <v>707</v>
      </c>
      <c r="D682" s="76" t="s">
        <v>1592</v>
      </c>
      <c r="E682" s="74" t="s">
        <v>1574</v>
      </c>
      <c r="F682" s="75" t="s">
        <v>290</v>
      </c>
      <c r="G682" s="70">
        <v>16072</v>
      </c>
      <c r="H682" s="76" t="str">
        <f>IF(Tabella43[[#This Row],[Consumi anno termico 2024-2025 '[smc']2]]&lt;200000,"inf. 200.000 smc")</f>
        <v>inf. 200.000 smc</v>
      </c>
    </row>
    <row r="683" spans="1:8" ht="17.25" x14ac:dyDescent="0.25">
      <c r="A683" s="70">
        <v>715</v>
      </c>
      <c r="B683" s="71" t="s">
        <v>779</v>
      </c>
      <c r="C683" s="72" t="s">
        <v>707</v>
      </c>
      <c r="D683" s="76" t="s">
        <v>1592</v>
      </c>
      <c r="E683" s="74" t="s">
        <v>1576</v>
      </c>
      <c r="F683" s="75" t="s">
        <v>778</v>
      </c>
      <c r="G683" s="70">
        <v>10548.8</v>
      </c>
      <c r="H683" s="76" t="str">
        <f>IF(Tabella43[[#This Row],[Consumi anno termico 2024-2025 '[smc']2]]&lt;200000,"inf. 200.000 smc")</f>
        <v>inf. 200.000 smc</v>
      </c>
    </row>
    <row r="684" spans="1:8" ht="17.25" x14ac:dyDescent="0.25">
      <c r="A684" s="70">
        <v>716</v>
      </c>
      <c r="B684" s="71" t="s">
        <v>780</v>
      </c>
      <c r="C684" s="72" t="s">
        <v>707</v>
      </c>
      <c r="D684" s="76" t="s">
        <v>1592</v>
      </c>
      <c r="E684" s="74" t="s">
        <v>1578</v>
      </c>
      <c r="F684" s="75" t="s">
        <v>778</v>
      </c>
      <c r="G684" s="70">
        <v>5468</v>
      </c>
      <c r="H684" s="76" t="str">
        <f>IF(Tabella43[[#This Row],[Consumi anno termico 2024-2025 '[smc']2]]&lt;200000,"inf. 200.000 smc")</f>
        <v>inf. 200.000 smc</v>
      </c>
    </row>
    <row r="685" spans="1:8" ht="17.25" x14ac:dyDescent="0.25">
      <c r="A685" s="70">
        <v>717</v>
      </c>
      <c r="B685" s="71" t="s">
        <v>781</v>
      </c>
      <c r="C685" s="72" t="s">
        <v>707</v>
      </c>
      <c r="D685" s="76" t="s">
        <v>1592</v>
      </c>
      <c r="E685" s="74" t="s">
        <v>1398</v>
      </c>
      <c r="F685" s="75" t="s">
        <v>121</v>
      </c>
      <c r="G685" s="70">
        <v>2538.4</v>
      </c>
      <c r="H685" s="76" t="str">
        <f>IF(Tabella43[[#This Row],[Consumi anno termico 2024-2025 '[smc']2]]&lt;200000,"inf. 200.000 smc")</f>
        <v>inf. 200.000 smc</v>
      </c>
    </row>
    <row r="686" spans="1:8" ht="17.25" x14ac:dyDescent="0.25">
      <c r="A686" s="70">
        <v>718</v>
      </c>
      <c r="B686" s="71" t="s">
        <v>782</v>
      </c>
      <c r="C686" s="72" t="s">
        <v>707</v>
      </c>
      <c r="D686" s="76" t="s">
        <v>1592</v>
      </c>
      <c r="E686" s="74" t="s">
        <v>1398</v>
      </c>
      <c r="F686" s="75" t="s">
        <v>121</v>
      </c>
      <c r="G686" s="70">
        <v>22572</v>
      </c>
      <c r="H686" s="76" t="str">
        <f>IF(Tabella43[[#This Row],[Consumi anno termico 2024-2025 '[smc']2]]&lt;200000,"inf. 200.000 smc")</f>
        <v>inf. 200.000 smc</v>
      </c>
    </row>
    <row r="687" spans="1:8" ht="17.25" x14ac:dyDescent="0.25">
      <c r="A687" s="70">
        <v>719</v>
      </c>
      <c r="B687" s="71" t="s">
        <v>784</v>
      </c>
      <c r="C687" s="72" t="s">
        <v>707</v>
      </c>
      <c r="D687" s="76" t="s">
        <v>1592</v>
      </c>
      <c r="E687" s="74" t="s">
        <v>1584</v>
      </c>
      <c r="F687" s="75" t="s">
        <v>121</v>
      </c>
      <c r="G687" s="70">
        <v>18050</v>
      </c>
      <c r="H687" s="76" t="str">
        <f>IF(Tabella43[[#This Row],[Consumi anno termico 2024-2025 '[smc']2]]&lt;200000,"inf. 200.000 smc")</f>
        <v>inf. 200.000 smc</v>
      </c>
    </row>
    <row r="688" spans="1:8" ht="17.25" x14ac:dyDescent="0.25">
      <c r="A688" s="70">
        <v>720</v>
      </c>
      <c r="B688" s="71" t="s">
        <v>785</v>
      </c>
      <c r="C688" s="72" t="s">
        <v>707</v>
      </c>
      <c r="D688" s="76" t="s">
        <v>1592</v>
      </c>
      <c r="E688" s="74" t="s">
        <v>1581</v>
      </c>
      <c r="F688" s="75" t="s">
        <v>297</v>
      </c>
      <c r="G688" s="70">
        <v>3768</v>
      </c>
      <c r="H688" s="76" t="str">
        <f>IF(Tabella43[[#This Row],[Consumi anno termico 2024-2025 '[smc']2]]&lt;200000,"inf. 200.000 smc")</f>
        <v>inf. 200.000 smc</v>
      </c>
    </row>
    <row r="689" spans="1:8" ht="17.25" x14ac:dyDescent="0.25">
      <c r="A689" s="70">
        <v>721</v>
      </c>
      <c r="B689" s="71" t="s">
        <v>786</v>
      </c>
      <c r="C689" s="72" t="s">
        <v>787</v>
      </c>
      <c r="D689" s="76" t="s">
        <v>1592</v>
      </c>
      <c r="E689" s="74" t="s">
        <v>1577</v>
      </c>
      <c r="F689" s="75" t="s">
        <v>649</v>
      </c>
      <c r="G689" s="70">
        <v>42946.400000000001</v>
      </c>
      <c r="H689" s="76" t="str">
        <f>IF(Tabella43[[#This Row],[Consumi anno termico 2024-2025 '[smc']2]]&lt;200000,"inf. 200.000 smc")</f>
        <v>inf. 200.000 smc</v>
      </c>
    </row>
    <row r="690" spans="1:8" ht="17.25" x14ac:dyDescent="0.25">
      <c r="A690" s="70">
        <v>722</v>
      </c>
      <c r="B690" s="71" t="s">
        <v>788</v>
      </c>
      <c r="C690" s="72" t="s">
        <v>787</v>
      </c>
      <c r="D690" s="76" t="s">
        <v>1592</v>
      </c>
      <c r="E690" s="74" t="s">
        <v>1242</v>
      </c>
      <c r="F690" s="75" t="s">
        <v>40</v>
      </c>
      <c r="G690" s="70">
        <v>3000</v>
      </c>
      <c r="H690" s="76" t="str">
        <f>IF(Tabella43[[#This Row],[Consumi anno termico 2024-2025 '[smc']2]]&lt;200000,"inf. 200.000 smc")</f>
        <v>inf. 200.000 smc</v>
      </c>
    </row>
    <row r="691" spans="1:8" ht="17.25" x14ac:dyDescent="0.25">
      <c r="A691" s="70">
        <v>723</v>
      </c>
      <c r="B691" s="71" t="s">
        <v>789</v>
      </c>
      <c r="C691" s="72" t="s">
        <v>787</v>
      </c>
      <c r="D691" s="76" t="s">
        <v>1592</v>
      </c>
      <c r="E691" s="74" t="s">
        <v>1591</v>
      </c>
      <c r="F691" s="75" t="s">
        <v>168</v>
      </c>
      <c r="G691" s="70">
        <v>243.31517600000001</v>
      </c>
      <c r="H691" s="76" t="str">
        <f>IF(Tabella43[[#This Row],[Consumi anno termico 2024-2025 '[smc']2]]&lt;200000,"inf. 200.000 smc")</f>
        <v>inf. 200.000 smc</v>
      </c>
    </row>
    <row r="692" spans="1:8" ht="17.25" x14ac:dyDescent="0.25">
      <c r="A692" s="70">
        <v>724</v>
      </c>
      <c r="B692" s="71" t="s">
        <v>790</v>
      </c>
      <c r="C692" s="72" t="s">
        <v>787</v>
      </c>
      <c r="D692" s="76" t="s">
        <v>1592</v>
      </c>
      <c r="E692" s="74" t="s">
        <v>1591</v>
      </c>
      <c r="F692" s="75" t="s">
        <v>168</v>
      </c>
      <c r="G692" s="70">
        <v>3957.1623519999994</v>
      </c>
      <c r="H692" s="76" t="str">
        <f>IF(Tabella43[[#This Row],[Consumi anno termico 2024-2025 '[smc']2]]&lt;200000,"inf. 200.000 smc")</f>
        <v>inf. 200.000 smc</v>
      </c>
    </row>
    <row r="693" spans="1:8" ht="17.25" x14ac:dyDescent="0.25">
      <c r="A693" s="70">
        <v>725</v>
      </c>
      <c r="B693" s="71" t="s">
        <v>791</v>
      </c>
      <c r="C693" s="72" t="s">
        <v>787</v>
      </c>
      <c r="D693" s="76" t="s">
        <v>1592</v>
      </c>
      <c r="E693" s="74" t="s">
        <v>1591</v>
      </c>
      <c r="F693" s="75" t="s">
        <v>168</v>
      </c>
      <c r="G693" s="70">
        <v>122402.4</v>
      </c>
      <c r="H693" s="76" t="str">
        <f>IF(Tabella43[[#This Row],[Consumi anno termico 2024-2025 '[smc']2]]&lt;200000,"inf. 200.000 smc")</f>
        <v>inf. 200.000 smc</v>
      </c>
    </row>
    <row r="694" spans="1:8" ht="17.25" x14ac:dyDescent="0.25">
      <c r="A694" s="70">
        <v>726</v>
      </c>
      <c r="B694" s="71" t="s">
        <v>792</v>
      </c>
      <c r="C694" s="72" t="s">
        <v>787</v>
      </c>
      <c r="D694" s="76" t="s">
        <v>1592</v>
      </c>
      <c r="E694" s="74" t="s">
        <v>1492</v>
      </c>
      <c r="F694" s="75" t="s">
        <v>40</v>
      </c>
      <c r="G694" s="70">
        <v>13236</v>
      </c>
      <c r="H694" s="76" t="str">
        <f>IF(Tabella43[[#This Row],[Consumi anno termico 2024-2025 '[smc']2]]&lt;200000,"inf. 200.000 smc")</f>
        <v>inf. 200.000 smc</v>
      </c>
    </row>
    <row r="695" spans="1:8" ht="17.25" x14ac:dyDescent="0.25">
      <c r="A695" s="70">
        <v>727</v>
      </c>
      <c r="B695" s="71" t="s">
        <v>793</v>
      </c>
      <c r="C695" s="72" t="s">
        <v>787</v>
      </c>
      <c r="D695" s="76" t="s">
        <v>1592</v>
      </c>
      <c r="E695" s="74" t="s">
        <v>1492</v>
      </c>
      <c r="F695" s="75" t="s">
        <v>40</v>
      </c>
      <c r="G695" s="70">
        <v>18779.2</v>
      </c>
      <c r="H695" s="76" t="str">
        <f>IF(Tabella43[[#This Row],[Consumi anno termico 2024-2025 '[smc']2]]&lt;200000,"inf. 200.000 smc")</f>
        <v>inf. 200.000 smc</v>
      </c>
    </row>
    <row r="696" spans="1:8" ht="17.25" x14ac:dyDescent="0.25">
      <c r="A696" s="70">
        <v>728</v>
      </c>
      <c r="B696" s="71" t="s">
        <v>794</v>
      </c>
      <c r="C696" s="72" t="s">
        <v>787</v>
      </c>
      <c r="D696" s="76" t="s">
        <v>1592</v>
      </c>
      <c r="E696" s="74" t="s">
        <v>1492</v>
      </c>
      <c r="F696" s="75" t="s">
        <v>40</v>
      </c>
      <c r="G696" s="70">
        <v>11568.8</v>
      </c>
      <c r="H696" s="76" t="str">
        <f>IF(Tabella43[[#This Row],[Consumi anno termico 2024-2025 '[smc']2]]&lt;200000,"inf. 200.000 smc")</f>
        <v>inf. 200.000 smc</v>
      </c>
    </row>
    <row r="697" spans="1:8" ht="17.25" x14ac:dyDescent="0.25">
      <c r="A697" s="70">
        <v>729</v>
      </c>
      <c r="B697" s="71" t="s">
        <v>795</v>
      </c>
      <c r="C697" s="72" t="s">
        <v>787</v>
      </c>
      <c r="D697" s="76" t="s">
        <v>1592</v>
      </c>
      <c r="E697" s="74" t="s">
        <v>1587</v>
      </c>
      <c r="F697" s="75" t="s">
        <v>40</v>
      </c>
      <c r="G697" s="70">
        <v>31033.599999999999</v>
      </c>
      <c r="H697" s="76" t="str">
        <f>IF(Tabella43[[#This Row],[Consumi anno termico 2024-2025 '[smc']2]]&lt;200000,"inf. 200.000 smc")</f>
        <v>inf. 200.000 smc</v>
      </c>
    </row>
    <row r="698" spans="1:8" ht="17.25" x14ac:dyDescent="0.25">
      <c r="A698" s="70">
        <v>730</v>
      </c>
      <c r="B698" s="71" t="s">
        <v>796</v>
      </c>
      <c r="C698" s="72" t="s">
        <v>787</v>
      </c>
      <c r="D698" s="76" t="s">
        <v>1592</v>
      </c>
      <c r="E698" s="74" t="s">
        <v>1589</v>
      </c>
      <c r="F698" s="75" t="s">
        <v>40</v>
      </c>
      <c r="G698" s="70">
        <v>18000.8</v>
      </c>
      <c r="H698" s="76" t="str">
        <f>IF(Tabella43[[#This Row],[Consumi anno termico 2024-2025 '[smc']2]]&lt;200000,"inf. 200.000 smc")</f>
        <v>inf. 200.000 smc</v>
      </c>
    </row>
    <row r="699" spans="1:8" ht="17.25" x14ac:dyDescent="0.25">
      <c r="A699" s="70">
        <v>731</v>
      </c>
      <c r="B699" s="71" t="s">
        <v>797</v>
      </c>
      <c r="C699" s="72" t="s">
        <v>787</v>
      </c>
      <c r="D699" s="76" t="s">
        <v>1592</v>
      </c>
      <c r="E699" s="74" t="s">
        <v>1586</v>
      </c>
      <c r="F699" s="75" t="s">
        <v>40</v>
      </c>
      <c r="G699" s="70">
        <v>6439.2</v>
      </c>
      <c r="H699" s="76" t="str">
        <f>IF(Tabella43[[#This Row],[Consumi anno termico 2024-2025 '[smc']2]]&lt;200000,"inf. 200.000 smc")</f>
        <v>inf. 200.000 smc</v>
      </c>
    </row>
    <row r="700" spans="1:8" ht="17.25" x14ac:dyDescent="0.25">
      <c r="A700" s="70">
        <v>732</v>
      </c>
      <c r="B700" s="71" t="s">
        <v>798</v>
      </c>
      <c r="C700" s="72" t="s">
        <v>787</v>
      </c>
      <c r="D700" s="76" t="s">
        <v>1592</v>
      </c>
      <c r="E700" s="74" t="s">
        <v>1588</v>
      </c>
      <c r="F700" s="75" t="s">
        <v>177</v>
      </c>
      <c r="G700" s="70">
        <v>6006.4</v>
      </c>
      <c r="H700" s="76" t="str">
        <f>IF(Tabella43[[#This Row],[Consumi anno termico 2024-2025 '[smc']2]]&lt;200000,"inf. 200.000 smc")</f>
        <v>inf. 200.000 smc</v>
      </c>
    </row>
    <row r="701" spans="1:8" ht="17.25" x14ac:dyDescent="0.25">
      <c r="A701" s="70">
        <v>733</v>
      </c>
      <c r="B701" s="71" t="s">
        <v>799</v>
      </c>
      <c r="C701" s="72" t="s">
        <v>787</v>
      </c>
      <c r="D701" s="76" t="s">
        <v>1592</v>
      </c>
      <c r="E701" s="74" t="s">
        <v>1260</v>
      </c>
      <c r="F701" s="75" t="s">
        <v>186</v>
      </c>
      <c r="G701" s="70">
        <v>3918.4</v>
      </c>
      <c r="H701" s="76" t="str">
        <f>IF(Tabella43[[#This Row],[Consumi anno termico 2024-2025 '[smc']2]]&lt;200000,"inf. 200.000 smc")</f>
        <v>inf. 200.000 smc</v>
      </c>
    </row>
    <row r="702" spans="1:8" ht="17.25" x14ac:dyDescent="0.25">
      <c r="A702" s="70">
        <v>734</v>
      </c>
      <c r="B702" s="71" t="s">
        <v>1080</v>
      </c>
      <c r="C702" s="72" t="s">
        <v>787</v>
      </c>
      <c r="D702" s="76" t="s">
        <v>1592</v>
      </c>
      <c r="E702" s="74" t="s">
        <v>1590</v>
      </c>
      <c r="F702" s="75" t="s">
        <v>90</v>
      </c>
      <c r="G702" s="70">
        <v>7336.8</v>
      </c>
      <c r="H702" s="76" t="str">
        <f>IF(Tabella43[[#This Row],[Consumi anno termico 2024-2025 '[smc']2]]&lt;200000,"inf. 200.000 smc")</f>
        <v>inf. 200.000 smc</v>
      </c>
    </row>
    <row r="703" spans="1:8" ht="17.25" x14ac:dyDescent="0.25">
      <c r="A703" s="70"/>
      <c r="B703" s="78"/>
      <c r="C703" s="72" t="s">
        <v>787</v>
      </c>
      <c r="D703" s="76" t="s">
        <v>1592</v>
      </c>
      <c r="E703" s="74" t="s">
        <v>1585</v>
      </c>
      <c r="F703" s="75" t="s">
        <v>181</v>
      </c>
      <c r="G703" s="70">
        <v>7336.8</v>
      </c>
      <c r="H703" s="76" t="str">
        <f>IF(Tabella43[[#This Row],[Consumi anno termico 2024-2025 '[smc']2]]&lt;200000,"inf. 200.000 smc")</f>
        <v>inf. 200.000 smc</v>
      </c>
    </row>
    <row r="704" spans="1:8" ht="17.25" x14ac:dyDescent="0.25">
      <c r="A704" s="69"/>
      <c r="B704" s="79"/>
      <c r="C704" s="80"/>
      <c r="E704" s="81"/>
      <c r="F704" s="82"/>
      <c r="G704" s="83">
        <f>SUBTOTAL(109,Tabella43[Consumi anno termico 2024-2025 '[smc']2])</f>
        <v>15082657.575436013</v>
      </c>
    </row>
  </sheetData>
  <sheetProtection algorithmName="SHA-512" hashValue="7sPrmo9jE59bP2jnsN1Qqd0fKY0w8Lw/6KIKOdVQb58hxcf3A1NIbkJpWI0mFqUMimlmpFddxFE6JFGpsDTa0w==" saltValue="vjjdSMsDzxBgLYHf1/9Yrw==" spinCount="100000" sheet="1" objects="1" scenarios="1"/>
  <pageMargins left="0.7" right="0.7" top="0.75" bottom="0.75" header="0.3" footer="0.3"/>
  <pageSetup paperSize="9" scale="31" fitToHeight="0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1D77A-5292-40A2-8CB2-A50E6EC244F3}">
  <sheetPr>
    <pageSetUpPr fitToPage="1"/>
  </sheetPr>
  <dimension ref="A1:O266"/>
  <sheetViews>
    <sheetView showGridLines="0" zoomScaleNormal="100" workbookViewId="0">
      <selection activeCell="F13" sqref="F13"/>
    </sheetView>
  </sheetViews>
  <sheetFormatPr defaultColWidth="9.140625" defaultRowHeight="15" zeroHeight="1" x14ac:dyDescent="0.25"/>
  <cols>
    <col min="1" max="1" width="3.85546875" customWidth="1"/>
    <col min="2" max="2" width="24.42578125" customWidth="1"/>
    <col min="3" max="3" width="22.42578125" customWidth="1"/>
    <col min="4" max="4" width="16.85546875" customWidth="1"/>
    <col min="5" max="5" width="15.7109375" customWidth="1"/>
    <col min="6" max="6" width="14.7109375" customWidth="1"/>
    <col min="7" max="7" width="15.42578125" customWidth="1"/>
    <col min="8" max="8" width="12.42578125" bestFit="1" customWidth="1"/>
    <col min="9" max="9" width="16.85546875" bestFit="1" customWidth="1"/>
    <col min="11" max="11" width="10.42578125" bestFit="1" customWidth="1"/>
    <col min="12" max="12" width="9.7109375" bestFit="1" customWidth="1"/>
    <col min="15" max="15" width="9.7109375" bestFit="1" customWidth="1"/>
  </cols>
  <sheetData>
    <row r="1" spans="1:7" x14ac:dyDescent="0.25"/>
    <row r="2" spans="1:7" x14ac:dyDescent="0.25"/>
    <row r="3" spans="1:7" ht="18.75" x14ac:dyDescent="0.3">
      <c r="B3" s="5" t="s">
        <v>25</v>
      </c>
      <c r="C3" s="6"/>
    </row>
    <row r="4" spans="1:7" ht="18.75" x14ac:dyDescent="0.3">
      <c r="A4" s="4"/>
    </row>
    <row r="5" spans="1:7" ht="15.75" x14ac:dyDescent="0.25">
      <c r="B5" s="10" t="s">
        <v>15</v>
      </c>
      <c r="C5" s="10"/>
    </row>
    <row r="6" spans="1:7" ht="3" customHeight="1" x14ac:dyDescent="0.25">
      <c r="B6" s="2"/>
      <c r="C6" s="2"/>
      <c r="D6" s="2"/>
      <c r="E6" s="2"/>
    </row>
    <row r="7" spans="1:7" x14ac:dyDescent="0.25">
      <c r="B7" s="43"/>
      <c r="C7" s="44" t="s">
        <v>13</v>
      </c>
      <c r="D7" s="44" t="s">
        <v>14</v>
      </c>
      <c r="E7" s="44" t="s">
        <v>17</v>
      </c>
    </row>
    <row r="8" spans="1:7" x14ac:dyDescent="0.25">
      <c r="B8" s="45" t="s">
        <v>4</v>
      </c>
      <c r="C8" s="46">
        <v>53</v>
      </c>
      <c r="D8" s="46">
        <v>53</v>
      </c>
      <c r="E8" s="47">
        <f>ROUND(C8*SUM($C$19:$D$19)/$E$23+D8*SUM($C$20:$D$22)/$E$23,2)</f>
        <v>53</v>
      </c>
    </row>
    <row r="9" spans="1:7" ht="27" customHeight="1" x14ac:dyDescent="0.25">
      <c r="B9" s="48" t="s">
        <v>26</v>
      </c>
      <c r="C9" s="46">
        <v>27</v>
      </c>
      <c r="D9" s="46">
        <v>27</v>
      </c>
      <c r="E9" s="47">
        <f>ROUND(C9*SUM($C$19:$D$19)/$E$23+D9*SUM($C$20:$D$22)/$E$23,2)</f>
        <v>27</v>
      </c>
    </row>
    <row r="10" spans="1:7" x14ac:dyDescent="0.25">
      <c r="B10" s="45" t="s">
        <v>24</v>
      </c>
      <c r="C10" s="46">
        <v>12.25</v>
      </c>
      <c r="D10" s="46">
        <v>18</v>
      </c>
      <c r="E10" s="47">
        <f>ROUND(C10*SUM($C$19:$D$19)/$E$23+D10*SUM($C$20:$D$22)/$E$23,2)</f>
        <v>14.71</v>
      </c>
      <c r="G10" s="16"/>
    </row>
    <row r="11" spans="1:7" x14ac:dyDescent="0.25">
      <c r="B11" s="49" t="s">
        <v>5</v>
      </c>
      <c r="C11" s="50">
        <f>SUM(C8:C10)</f>
        <v>92.25</v>
      </c>
      <c r="D11" s="50">
        <f>SUM(D8:D10)</f>
        <v>98</v>
      </c>
      <c r="E11" s="50">
        <f>SUM(E8:E10)</f>
        <v>94.710000000000008</v>
      </c>
    </row>
    <row r="12" spans="1:7" ht="3" customHeight="1" x14ac:dyDescent="0.25"/>
    <row r="13" spans="1:7" ht="22.5" customHeight="1" x14ac:dyDescent="0.25"/>
    <row r="14" spans="1:7" x14ac:dyDescent="0.25"/>
    <row r="15" spans="1:7" ht="15.75" x14ac:dyDescent="0.25">
      <c r="B15" s="10" t="s">
        <v>7</v>
      </c>
    </row>
    <row r="16" spans="1:7" ht="3" customHeight="1" x14ac:dyDescent="0.25">
      <c r="B16" s="12"/>
      <c r="C16" s="3"/>
      <c r="D16" s="3"/>
      <c r="E16" s="3"/>
    </row>
    <row r="17" spans="2:15" ht="15" hidden="1" customHeight="1" x14ac:dyDescent="0.25">
      <c r="B17" s="13"/>
    </row>
    <row r="18" spans="2:15" ht="26.25" x14ac:dyDescent="0.25">
      <c r="B18" s="43"/>
      <c r="C18" s="44" t="s">
        <v>19</v>
      </c>
      <c r="D18" s="44" t="s">
        <v>23</v>
      </c>
      <c r="E18" s="44" t="s">
        <v>20</v>
      </c>
    </row>
    <row r="19" spans="2:15" x14ac:dyDescent="0.25">
      <c r="B19" s="51" t="s">
        <v>1</v>
      </c>
      <c r="C19" s="38">
        <v>10067484</v>
      </c>
      <c r="D19" s="39"/>
      <c r="E19" s="38">
        <f t="shared" ref="E19:E21" si="0">C19+D19</f>
        <v>10067484</v>
      </c>
    </row>
    <row r="20" spans="2:15" x14ac:dyDescent="0.25">
      <c r="B20" s="51" t="s">
        <v>3</v>
      </c>
      <c r="C20" s="38">
        <v>1739742</v>
      </c>
      <c r="D20" s="38">
        <v>480000</v>
      </c>
      <c r="E20" s="38">
        <f t="shared" si="0"/>
        <v>2219742</v>
      </c>
    </row>
    <row r="21" spans="2:15" x14ac:dyDescent="0.25">
      <c r="B21" s="51" t="s">
        <v>2</v>
      </c>
      <c r="C21" s="38">
        <v>2935858</v>
      </c>
      <c r="D21" s="38">
        <v>1995177</v>
      </c>
      <c r="E21" s="38">
        <f t="shared" si="0"/>
        <v>4931035</v>
      </c>
      <c r="K21" s="17"/>
    </row>
    <row r="22" spans="2:15" x14ac:dyDescent="0.25">
      <c r="B22" s="51" t="s">
        <v>0</v>
      </c>
      <c r="C22" s="38">
        <v>339574</v>
      </c>
      <c r="D22" s="38">
        <v>30000</v>
      </c>
      <c r="E22" s="38">
        <f>C22+D22</f>
        <v>369574</v>
      </c>
      <c r="L22" s="16"/>
      <c r="O22" s="16"/>
    </row>
    <row r="23" spans="2:15" x14ac:dyDescent="0.25">
      <c r="B23" s="49" t="s">
        <v>1605</v>
      </c>
      <c r="C23" s="42">
        <f>SUM(C19:C22)</f>
        <v>15082658</v>
      </c>
      <c r="D23" s="37">
        <f>SUM(D19:D22)</f>
        <v>2505177</v>
      </c>
      <c r="E23" s="42">
        <f>SUM(E19:E22)</f>
        <v>17587835</v>
      </c>
      <c r="I23" s="64"/>
    </row>
    <row r="24" spans="2:15" x14ac:dyDescent="0.25"/>
    <row r="25" spans="2:15" ht="22.5" customHeight="1" x14ac:dyDescent="0.25">
      <c r="F25" s="17"/>
      <c r="H25" s="17"/>
    </row>
    <row r="26" spans="2:15" ht="22.5" customHeight="1" thickBot="1" x14ac:dyDescent="0.3">
      <c r="B26" s="10" t="s">
        <v>1602</v>
      </c>
      <c r="C26" s="10"/>
      <c r="D26" s="10"/>
      <c r="I26" s="19"/>
    </row>
    <row r="27" spans="2:15" ht="3" customHeight="1" x14ac:dyDescent="0.25">
      <c r="B27" s="7"/>
      <c r="C27" s="8"/>
      <c r="D27" s="9"/>
    </row>
    <row r="28" spans="2:15" ht="22.5" customHeight="1" x14ac:dyDescent="0.25">
      <c r="B28" s="106" t="s">
        <v>18</v>
      </c>
      <c r="C28" s="107"/>
      <c r="D28" s="52">
        <f>E8</f>
        <v>53</v>
      </c>
      <c r="F28" s="16"/>
      <c r="G28" s="16"/>
    </row>
    <row r="29" spans="2:15" ht="22.5" customHeight="1" x14ac:dyDescent="0.25">
      <c r="B29" s="106" t="s">
        <v>1595</v>
      </c>
      <c r="C29" s="107"/>
      <c r="D29" s="52">
        <f>E11-E8</f>
        <v>41.710000000000008</v>
      </c>
      <c r="G29" s="16"/>
    </row>
    <row r="30" spans="2:15" ht="22.5" customHeight="1" x14ac:dyDescent="0.25">
      <c r="B30" s="106" t="s">
        <v>1596</v>
      </c>
      <c r="C30" s="107"/>
      <c r="D30" s="53">
        <f>E11</f>
        <v>94.710000000000008</v>
      </c>
      <c r="E30" s="16"/>
      <c r="F30" s="16"/>
    </row>
    <row r="31" spans="2:15" ht="22.5" customHeight="1" x14ac:dyDescent="0.25">
      <c r="B31" s="111" t="s">
        <v>1604</v>
      </c>
      <c r="C31" s="111"/>
      <c r="D31" s="54">
        <f>E23</f>
        <v>17587835</v>
      </c>
      <c r="E31" s="16"/>
      <c r="F31" s="18"/>
      <c r="G31" s="16"/>
      <c r="H31" s="16"/>
      <c r="I31" s="16"/>
      <c r="J31" s="11"/>
    </row>
    <row r="32" spans="2:15" ht="27.75" customHeight="1" x14ac:dyDescent="0.25">
      <c r="B32" s="108" t="s">
        <v>1609</v>
      </c>
      <c r="C32" s="108"/>
      <c r="D32" s="54">
        <f>D31*(1.2+1/2)</f>
        <v>29899319.5</v>
      </c>
      <c r="E32" s="16"/>
      <c r="F32" s="16"/>
      <c r="G32" s="16"/>
    </row>
    <row r="33" spans="2:7" x14ac:dyDescent="0.25">
      <c r="B33" s="109" t="s">
        <v>27</v>
      </c>
      <c r="C33" s="109"/>
      <c r="D33" s="41">
        <f>D30*D31/100</f>
        <v>16657438.528500002</v>
      </c>
      <c r="E33" s="16"/>
    </row>
    <row r="34" spans="2:7" x14ac:dyDescent="0.25">
      <c r="B34" s="110" t="s">
        <v>1594</v>
      </c>
      <c r="C34" s="110"/>
      <c r="D34" s="41">
        <f>D30*D32/100</f>
        <v>28317645.498450004</v>
      </c>
      <c r="E34" s="16"/>
      <c r="F34" s="16"/>
      <c r="G34" s="16"/>
    </row>
    <row r="35" spans="2:7" x14ac:dyDescent="0.25">
      <c r="B35" s="14"/>
      <c r="G35" s="16"/>
    </row>
    <row r="36" spans="2:7" x14ac:dyDescent="0.25">
      <c r="B36" s="14"/>
      <c r="D36" s="15"/>
      <c r="G36" s="16"/>
    </row>
    <row r="37" spans="2:7" x14ac:dyDescent="0.25"/>
    <row r="38" spans="2:7" ht="15.75" x14ac:dyDescent="0.25">
      <c r="B38" s="10" t="s">
        <v>1603</v>
      </c>
    </row>
    <row r="39" spans="2:7" ht="3.75" customHeight="1" x14ac:dyDescent="0.25">
      <c r="B39" s="2"/>
      <c r="C39" s="2"/>
      <c r="D39" s="2"/>
      <c r="E39" s="2"/>
      <c r="F39" s="40"/>
    </row>
    <row r="40" spans="2:7" x14ac:dyDescent="0.25">
      <c r="B40" s="103" t="s">
        <v>9</v>
      </c>
      <c r="C40" s="101" t="s">
        <v>6</v>
      </c>
      <c r="D40" s="102"/>
      <c r="E40" s="61" t="s">
        <v>8</v>
      </c>
    </row>
    <row r="41" spans="2:7" x14ac:dyDescent="0.25">
      <c r="B41" s="103"/>
      <c r="C41" s="104" t="s">
        <v>10</v>
      </c>
      <c r="D41" s="105"/>
      <c r="E41" s="62" t="s">
        <v>11</v>
      </c>
    </row>
    <row r="42" spans="2:7" x14ac:dyDescent="0.25">
      <c r="B42" s="55" t="s">
        <v>12</v>
      </c>
      <c r="C42" s="58" t="s">
        <v>21</v>
      </c>
      <c r="D42" s="59">
        <v>0.4</v>
      </c>
      <c r="E42" s="60">
        <v>9</v>
      </c>
    </row>
    <row r="43" spans="2:7" x14ac:dyDescent="0.25">
      <c r="B43" s="55" t="s">
        <v>16</v>
      </c>
      <c r="C43" s="56" t="s">
        <v>22</v>
      </c>
      <c r="D43" s="57">
        <v>0.6</v>
      </c>
      <c r="E43" s="60">
        <v>9</v>
      </c>
    </row>
    <row r="44" spans="2:7" x14ac:dyDescent="0.25"/>
    <row r="48" spans="2:7" ht="13.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265" x14ac:dyDescent="0.25"/>
    <row r="266" x14ac:dyDescent="0.25"/>
  </sheetData>
  <mergeCells count="10">
    <mergeCell ref="C40:D40"/>
    <mergeCell ref="B40:B41"/>
    <mergeCell ref="C41:D41"/>
    <mergeCell ref="B28:C28"/>
    <mergeCell ref="B29:C29"/>
    <mergeCell ref="B30:C30"/>
    <mergeCell ref="B32:C32"/>
    <mergeCell ref="B33:C33"/>
    <mergeCell ref="B34:C34"/>
    <mergeCell ref="B31:C31"/>
  </mergeCells>
  <printOptions horizontalCentered="1"/>
  <pageMargins left="0.25" right="0.25" top="0.75" bottom="0.75" header="0.3" footer="0.3"/>
  <pageSetup paperSize="9" scale="91" fitToHeight="3" orientation="portrait" r:id="rId1"/>
  <headerFooter>
    <oddHeader>&amp;L&amp;G&amp;R&amp;G</oddHeader>
    <oddFooter>Pagina &amp;P di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</vt:i4>
      </vt:variant>
    </vt:vector>
  </HeadingPairs>
  <TitlesOfParts>
    <vt:vector size="7" baseType="lpstr">
      <vt:lpstr>PRIMA PAGINA</vt:lpstr>
      <vt:lpstr>Calcolo importi</vt:lpstr>
      <vt:lpstr>Consumi Convenzione</vt:lpstr>
      <vt:lpstr>Consumi non in Convenzioni</vt:lpstr>
      <vt:lpstr>Consumi Convenzione dettaglio</vt:lpstr>
      <vt:lpstr>Tabelle Disciplinare </vt:lpstr>
      <vt:lpstr>'Consumi non in Convenzioni'!Area_stampa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GAS11 - Calcolo importi</dc:title>
  <dc:subject/>
  <dc:creator>michele.giordano@selspa.it</dc:creator>
  <cp:keywords/>
  <dc:description/>
  <cp:lastModifiedBy>Michele Giordano</cp:lastModifiedBy>
  <cp:lastPrinted>2022-08-11T10:11:50Z</cp:lastPrinted>
  <dcterms:created xsi:type="dcterms:W3CDTF">2013-03-13T17:03:53Z</dcterms:created>
  <dcterms:modified xsi:type="dcterms:W3CDTF">2026-07-14T06:16:05Z</dcterms:modified>
  <cp:category/>
</cp:coreProperties>
</file>